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7DCFE5CF-44DD-4B0A-817A-4A5E17ABB2AB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state="hidden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MasterSheet!$A$1:$AC$3252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05" i="1" l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AC3088" i="1"/>
  <c r="Y3089" i="1"/>
  <c r="Z3089" i="1"/>
  <c r="AA3089" i="1"/>
  <c r="AB3089" i="1"/>
  <c r="AC3089" i="1"/>
  <c r="Y3090" i="1"/>
  <c r="Z3090" i="1"/>
  <c r="AA3090" i="1"/>
  <c r="AB3090" i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AC3096" i="1"/>
  <c r="Y3097" i="1"/>
  <c r="Z3097" i="1"/>
  <c r="AA3097" i="1"/>
  <c r="AB3097" i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AC3133" i="1"/>
  <c r="Y3134" i="1"/>
  <c r="Z3134" i="1"/>
  <c r="AA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AC3152" i="1"/>
  <c r="Y3153" i="1"/>
  <c r="Z3153" i="1"/>
  <c r="AA3153" i="1"/>
  <c r="AB3153" i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F3234" i="1" s="1"/>
  <c r="G3234" i="1" s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F3246" i="1" s="1"/>
  <c r="G3246" i="1" s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F3250" i="1" s="1"/>
  <c r="G3250" i="1" s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F3088" i="1"/>
  <c r="G3088" i="1" s="1"/>
  <c r="F3089" i="1"/>
  <c r="G3089" i="1" s="1"/>
  <c r="F3090" i="1"/>
  <c r="G3090" i="1" s="1"/>
  <c r="F3096" i="1"/>
  <c r="G3096" i="1" s="1"/>
  <c r="F3097" i="1"/>
  <c r="G3097" i="1" s="1"/>
  <c r="F3105" i="1"/>
  <c r="G3105" i="1" s="1"/>
  <c r="F3113" i="1"/>
  <c r="G3113" i="1" s="1"/>
  <c r="F3116" i="1"/>
  <c r="G3116" i="1" s="1"/>
  <c r="F3121" i="1"/>
  <c r="G3121" i="1" s="1"/>
  <c r="F3125" i="1"/>
  <c r="G3125" i="1" s="1"/>
  <c r="F3133" i="1"/>
  <c r="G3133" i="1" s="1"/>
  <c r="F3136" i="1"/>
  <c r="G3136" i="1" s="1"/>
  <c r="F3141" i="1"/>
  <c r="G3141" i="1" s="1"/>
  <c r="F3145" i="1"/>
  <c r="G3145" i="1" s="1"/>
  <c r="F3152" i="1"/>
  <c r="G3152" i="1" s="1"/>
  <c r="F3153" i="1"/>
  <c r="G3153" i="1" s="1"/>
  <c r="F3161" i="1"/>
  <c r="G3161" i="1" s="1"/>
  <c r="F3169" i="1"/>
  <c r="G3169" i="1" s="1"/>
  <c r="F3181" i="1"/>
  <c r="G3181" i="1" s="1"/>
  <c r="F3189" i="1"/>
  <c r="G3189" i="1" s="1"/>
  <c r="F3201" i="1"/>
  <c r="G3201" i="1" s="1"/>
  <c r="F3213" i="1"/>
  <c r="G3213" i="1" s="1"/>
  <c r="F3225" i="1"/>
  <c r="G3225" i="1" s="1"/>
  <c r="F3228" i="1"/>
  <c r="G3228" i="1" s="1"/>
  <c r="F3237" i="1"/>
  <c r="G3237" i="1" s="1"/>
  <c r="F3241" i="1"/>
  <c r="G3241" i="1" s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J3025" i="25" s="1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68" i="25"/>
  <c r="D2969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F3007" i="25" s="1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2" i="25"/>
  <c r="D2953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F2968" i="25" s="1"/>
  <c r="E2969" i="25"/>
  <c r="E2970" i="25"/>
  <c r="D2971" i="25"/>
  <c r="G2944" i="25"/>
  <c r="K2944" i="25"/>
  <c r="K2945" i="25"/>
  <c r="K2946" i="25"/>
  <c r="K2947" i="25"/>
  <c r="K2948" i="25"/>
  <c r="K2949" i="25"/>
  <c r="G2951" i="25"/>
  <c r="H2951" i="25" s="1"/>
  <c r="G2952" i="25"/>
  <c r="H2952" i="25" s="1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F2980" i="25" s="1"/>
  <c r="D2983" i="25"/>
  <c r="D2984" i="25"/>
  <c r="D2985" i="25"/>
  <c r="D2986" i="25"/>
  <c r="D2987" i="25"/>
  <c r="G2945" i="25"/>
  <c r="G2949" i="25"/>
  <c r="H2949" i="25" s="1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D3006" i="25"/>
  <c r="G3007" i="25"/>
  <c r="K3008" i="25"/>
  <c r="D3010" i="25"/>
  <c r="E3012" i="25"/>
  <c r="G3013" i="25"/>
  <c r="E3016" i="25"/>
  <c r="G3017" i="25"/>
  <c r="D3019" i="25"/>
  <c r="E3020" i="25"/>
  <c r="G3021" i="25"/>
  <c r="D3023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F2954" i="25" s="1"/>
  <c r="E2958" i="25"/>
  <c r="F2958" i="25" s="1"/>
  <c r="D2962" i="25"/>
  <c r="K2965" i="25"/>
  <c r="G2969" i="25"/>
  <c r="H2969" i="25" s="1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D3001" i="25"/>
  <c r="G3002" i="25"/>
  <c r="K3003" i="25"/>
  <c r="D3005" i="25"/>
  <c r="F3005" i="25" s="1"/>
  <c r="G3006" i="25"/>
  <c r="K3007" i="25"/>
  <c r="D3009" i="25"/>
  <c r="F3009" i="25" s="1"/>
  <c r="G3010" i="25"/>
  <c r="G3011" i="25"/>
  <c r="G3012" i="25"/>
  <c r="E3015" i="25"/>
  <c r="G3016" i="25"/>
  <c r="D3018" i="25"/>
  <c r="E3019" i="25"/>
  <c r="G3020" i="25"/>
  <c r="D3022" i="25"/>
  <c r="H3022" i="25" s="1"/>
  <c r="E3023" i="25"/>
  <c r="G3024" i="25"/>
  <c r="D3026" i="25"/>
  <c r="D3030" i="25"/>
  <c r="D3031" i="25"/>
  <c r="D3034" i="25"/>
  <c r="D3041" i="25"/>
  <c r="D3045" i="25"/>
  <c r="F3045" i="25" s="1"/>
  <c r="D3046" i="25"/>
  <c r="D3056" i="25"/>
  <c r="D3057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D3007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H3001" i="25" s="1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D3084" i="25"/>
  <c r="E3085" i="25"/>
  <c r="G3086" i="25"/>
  <c r="E3089" i="25"/>
  <c r="G3090" i="25"/>
  <c r="D3092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H2986" i="25" s="1"/>
  <c r="G3000" i="25"/>
  <c r="K3005" i="25"/>
  <c r="K3010" i="25"/>
  <c r="E3014" i="25"/>
  <c r="G3019" i="25"/>
  <c r="D3024" i="25"/>
  <c r="H3024" i="25" s="1"/>
  <c r="E3028" i="25"/>
  <c r="E3032" i="25"/>
  <c r="E3035" i="25"/>
  <c r="G3038" i="25"/>
  <c r="E3042" i="25"/>
  <c r="G3044" i="25"/>
  <c r="G3046" i="25"/>
  <c r="H3046" i="25" s="1"/>
  <c r="E3049" i="25"/>
  <c r="G3051" i="25"/>
  <c r="K3053" i="25"/>
  <c r="G3056" i="25"/>
  <c r="H3056" i="25" s="1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D3110" i="25"/>
  <c r="E3111" i="25"/>
  <c r="G3112" i="25"/>
  <c r="D3114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D3142" i="25"/>
  <c r="K3142" i="25"/>
  <c r="G3144" i="25"/>
  <c r="E3145" i="25"/>
  <c r="K3146" i="25"/>
  <c r="G3148" i="25"/>
  <c r="E3149" i="25"/>
  <c r="D3150" i="25"/>
  <c r="K3150" i="25"/>
  <c r="G2948" i="25"/>
  <c r="H2948" i="25" s="1"/>
  <c r="K2963" i="25"/>
  <c r="K2974" i="25"/>
  <c r="G2992" i="25"/>
  <c r="G2997" i="25"/>
  <c r="K3002" i="25"/>
  <c r="K3006" i="25"/>
  <c r="D3025" i="25"/>
  <c r="H3025" i="25" s="1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D3070" i="25"/>
  <c r="G3071" i="25"/>
  <c r="G3073" i="25"/>
  <c r="E3075" i="25"/>
  <c r="D3079" i="25"/>
  <c r="G3080" i="25"/>
  <c r="E3082" i="25"/>
  <c r="E3084" i="25"/>
  <c r="F3084" i="25" s="1"/>
  <c r="G3087" i="25"/>
  <c r="G3089" i="25"/>
  <c r="E3091" i="25"/>
  <c r="D3093" i="25"/>
  <c r="G3096" i="25"/>
  <c r="E3098" i="25"/>
  <c r="E3100" i="25"/>
  <c r="G3103" i="25"/>
  <c r="E3106" i="25"/>
  <c r="G3107" i="25"/>
  <c r="D3109" i="25"/>
  <c r="E3110" i="25"/>
  <c r="G3111" i="25"/>
  <c r="D3113" i="25"/>
  <c r="E3114" i="25"/>
  <c r="G3115" i="25"/>
  <c r="D3117" i="25"/>
  <c r="E3118" i="25"/>
  <c r="G3119" i="25"/>
  <c r="D3121" i="25"/>
  <c r="E3122" i="25"/>
  <c r="G3123" i="25"/>
  <c r="G3125" i="25"/>
  <c r="E3126" i="25"/>
  <c r="D3127" i="25"/>
  <c r="J3127" i="25" s="1"/>
  <c r="K3127" i="25"/>
  <c r="G3129" i="25"/>
  <c r="E3130" i="25"/>
  <c r="K3131" i="25"/>
  <c r="G3133" i="25"/>
  <c r="E3134" i="25"/>
  <c r="D3135" i="25"/>
  <c r="K3135" i="25"/>
  <c r="G3137" i="25"/>
  <c r="E3138" i="25"/>
  <c r="D3139" i="25"/>
  <c r="K3139" i="25"/>
  <c r="G3141" i="25"/>
  <c r="E3142" i="25"/>
  <c r="D3143" i="25"/>
  <c r="K3143" i="25"/>
  <c r="G3145" i="25"/>
  <c r="E3146" i="25"/>
  <c r="K3147" i="25"/>
  <c r="G3149" i="25"/>
  <c r="E3150" i="25"/>
  <c r="E2955" i="25"/>
  <c r="F2955" i="25" s="1"/>
  <c r="D2975" i="25"/>
  <c r="K2982" i="25"/>
  <c r="G2989" i="25"/>
  <c r="G2993" i="25"/>
  <c r="K2998" i="25"/>
  <c r="D3008" i="25"/>
  <c r="F3008" i="25" s="1"/>
  <c r="D3017" i="25"/>
  <c r="H3017" i="25" s="1"/>
  <c r="E3021" i="25"/>
  <c r="G3026" i="25"/>
  <c r="H3026" i="25" s="1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D3074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F3113" i="25" s="1"/>
  <c r="G3114" i="25"/>
  <c r="H3114" i="25" s="1"/>
  <c r="D3116" i="25"/>
  <c r="E3117" i="25"/>
  <c r="G3118" i="25"/>
  <c r="E3121" i="25"/>
  <c r="G3122" i="25"/>
  <c r="D3124" i="25"/>
  <c r="K3124" i="25"/>
  <c r="G3126" i="25"/>
  <c r="E3127" i="25"/>
  <c r="D3128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D3140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H2984" i="25" s="1"/>
  <c r="K2989" i="25"/>
  <c r="D3004" i="25"/>
  <c r="F3004" i="25" s="1"/>
  <c r="G3009" i="25"/>
  <c r="H3009" i="25" s="1"/>
  <c r="E3013" i="25"/>
  <c r="E3018" i="25"/>
  <c r="F3018" i="25" s="1"/>
  <c r="G3023" i="25"/>
  <c r="H3023" i="25" s="1"/>
  <c r="E3027" i="25"/>
  <c r="G3030" i="25"/>
  <c r="H3030" i="25" s="1"/>
  <c r="G3034" i="25"/>
  <c r="H3034" i="25" s="1"/>
  <c r="E3038" i="25"/>
  <c r="E3041" i="25"/>
  <c r="F3041" i="25" s="1"/>
  <c r="K3043" i="25"/>
  <c r="E3046" i="25"/>
  <c r="F3046" i="25" s="1"/>
  <c r="G3048" i="25"/>
  <c r="E3051" i="25"/>
  <c r="E3053" i="25"/>
  <c r="G3055" i="25"/>
  <c r="E3058" i="25"/>
  <c r="G3060" i="25"/>
  <c r="G3062" i="25"/>
  <c r="E3065" i="25"/>
  <c r="E3067" i="25"/>
  <c r="D3069" i="25"/>
  <c r="D3071" i="25"/>
  <c r="G3072" i="25"/>
  <c r="E3074" i="25"/>
  <c r="E3076" i="25"/>
  <c r="D3078" i="25"/>
  <c r="G3079" i="25"/>
  <c r="G3081" i="25"/>
  <c r="E3083" i="25"/>
  <c r="D3085" i="25"/>
  <c r="G3088" i="25"/>
  <c r="E3090" i="25"/>
  <c r="E3092" i="25"/>
  <c r="D3094" i="25"/>
  <c r="H3094" i="25" s="1"/>
  <c r="G3095" i="25"/>
  <c r="G3097" i="25"/>
  <c r="E3099" i="25"/>
  <c r="E3104" i="25"/>
  <c r="G3105" i="25"/>
  <c r="E3108" i="25"/>
  <c r="G3109" i="25"/>
  <c r="E3112" i="25"/>
  <c r="G3113" i="25"/>
  <c r="D3115" i="25"/>
  <c r="E3116" i="25"/>
  <c r="G3117" i="25"/>
  <c r="E3120" i="25"/>
  <c r="G3121" i="25"/>
  <c r="D3123" i="25"/>
  <c r="E3124" i="25"/>
  <c r="D3125" i="25"/>
  <c r="F3125" i="25" s="1"/>
  <c r="K3125" i="25"/>
  <c r="G3127" i="25"/>
  <c r="E3128" i="25"/>
  <c r="D3129" i="25"/>
  <c r="F3129" i="25" s="1"/>
  <c r="K3129" i="25"/>
  <c r="G3131" i="25"/>
  <c r="E3132" i="25"/>
  <c r="K3133" i="25"/>
  <c r="G3135" i="25"/>
  <c r="E3136" i="25"/>
  <c r="D3137" i="25"/>
  <c r="F3137" i="25" s="1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J2962" i="25" s="1"/>
  <c r="I2954" i="25"/>
  <c r="J2954" i="25" s="1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J3092" i="25" s="1"/>
  <c r="I3088" i="25"/>
  <c r="I3084" i="25"/>
  <c r="J3084" i="25" s="1"/>
  <c r="I3080" i="25"/>
  <c r="I3076" i="25"/>
  <c r="I3068" i="25"/>
  <c r="I3061" i="25"/>
  <c r="I3053" i="25"/>
  <c r="I3047" i="25"/>
  <c r="I3036" i="25"/>
  <c r="I3024" i="25"/>
  <c r="I3016" i="25"/>
  <c r="I3004" i="25"/>
  <c r="J3004" i="25" s="1"/>
  <c r="I2992" i="25"/>
  <c r="I2988" i="25"/>
  <c r="I2984" i="25"/>
  <c r="I2980" i="25"/>
  <c r="J2980" i="25" s="1"/>
  <c r="I2973" i="25"/>
  <c r="I2969" i="25"/>
  <c r="J2969" i="25" s="1"/>
  <c r="I2965" i="25"/>
  <c r="J2965" i="25" s="1"/>
  <c r="I2961" i="25"/>
  <c r="J2961" i="25" s="1"/>
  <c r="I2957" i="25"/>
  <c r="J2957" i="25" s="1"/>
  <c r="I2953" i="25"/>
  <c r="J2953" i="25" s="1"/>
  <c r="I2949" i="25"/>
  <c r="J2949" i="25" s="1"/>
  <c r="I2945" i="25"/>
  <c r="J2945" i="25" s="1"/>
  <c r="I3148" i="25"/>
  <c r="I3144" i="25"/>
  <c r="I3140" i="25"/>
  <c r="J3140" i="25" s="1"/>
  <c r="I3136" i="25"/>
  <c r="I3133" i="25"/>
  <c r="I3129" i="25"/>
  <c r="I3125" i="25"/>
  <c r="I3121" i="25"/>
  <c r="J3121" i="25" s="1"/>
  <c r="I3117" i="25"/>
  <c r="J3117" i="25" s="1"/>
  <c r="I3113" i="25"/>
  <c r="J3113" i="25" s="1"/>
  <c r="I3109" i="25"/>
  <c r="J3109" i="25" s="1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J3056" i="25" s="1"/>
  <c r="I3052" i="25"/>
  <c r="I3046" i="25"/>
  <c r="J3046" i="25" s="1"/>
  <c r="I3042" i="25"/>
  <c r="I3035" i="25"/>
  <c r="I3031" i="25"/>
  <c r="J3031" i="25" s="1"/>
  <c r="I3027" i="25"/>
  <c r="I3023" i="25"/>
  <c r="J3023" i="25" s="1"/>
  <c r="I3019" i="25"/>
  <c r="J3019" i="25" s="1"/>
  <c r="I3015" i="25"/>
  <c r="I3011" i="25"/>
  <c r="I3007" i="25"/>
  <c r="J3007" i="25" s="1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J2987" i="25" s="1"/>
  <c r="I2983" i="25"/>
  <c r="J2983" i="25" s="1"/>
  <c r="I2979" i="25"/>
  <c r="I2976" i="25"/>
  <c r="I2972" i="25"/>
  <c r="J2972" i="25" s="1"/>
  <c r="I2968" i="25"/>
  <c r="J2968" i="25" s="1"/>
  <c r="I2964" i="25"/>
  <c r="I2960" i="25"/>
  <c r="I2956" i="25"/>
  <c r="I2952" i="25"/>
  <c r="J2952" i="25" s="1"/>
  <c r="I2948" i="25"/>
  <c r="J2948" i="25" s="1"/>
  <c r="I2944" i="25"/>
  <c r="I3147" i="25"/>
  <c r="I3143" i="25"/>
  <c r="I3139" i="25"/>
  <c r="I3135" i="25"/>
  <c r="I3132" i="25"/>
  <c r="I3128" i="25"/>
  <c r="J3128" i="25" s="1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J3078" i="25" s="1"/>
  <c r="I3074" i="25"/>
  <c r="I3070" i="25"/>
  <c r="I3063" i="25"/>
  <c r="I3059" i="25"/>
  <c r="I3055" i="25"/>
  <c r="I3051" i="25"/>
  <c r="I3045" i="25"/>
  <c r="J3045" i="25" s="1"/>
  <c r="I3041" i="25"/>
  <c r="I3038" i="25"/>
  <c r="I3034" i="25"/>
  <c r="J3034" i="25" s="1"/>
  <c r="I3030" i="25"/>
  <c r="J3030" i="25" s="1"/>
  <c r="I3026" i="25"/>
  <c r="I3022" i="25"/>
  <c r="I3018" i="25"/>
  <c r="J3018" i="25" s="1"/>
  <c r="I3014" i="25"/>
  <c r="I3010" i="25"/>
  <c r="J3010" i="25" s="1"/>
  <c r="I3006" i="25"/>
  <c r="J3006" i="25" s="1"/>
  <c r="I3002" i="25"/>
  <c r="I2998" i="25"/>
  <c r="I2994" i="25"/>
  <c r="H3092" i="25"/>
  <c r="H2978" i="25"/>
  <c r="H3031" i="25"/>
  <c r="H3019" i="25"/>
  <c r="H2961" i="25"/>
  <c r="H2953" i="25"/>
  <c r="F3123" i="25"/>
  <c r="J3138" i="25"/>
  <c r="F3080" i="25"/>
  <c r="F3026" i="25"/>
  <c r="F3024" i="25"/>
  <c r="F3022" i="25"/>
  <c r="H3018" i="25"/>
  <c r="F3031" i="25"/>
  <c r="F3023" i="25"/>
  <c r="F3019" i="25"/>
  <c r="J3017" i="25"/>
  <c r="F3001" i="25"/>
  <c r="F2987" i="25"/>
  <c r="J2977" i="25"/>
  <c r="F3010" i="25"/>
  <c r="F3006" i="25"/>
  <c r="H2977" i="25"/>
  <c r="F2986" i="25"/>
  <c r="F2978" i="25"/>
  <c r="F2976" i="25"/>
  <c r="F2972" i="25"/>
  <c r="F2966" i="25"/>
  <c r="F2964" i="25"/>
  <c r="F2948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S22" i="19"/>
  <c r="S23" i="19"/>
  <c r="S24" i="19"/>
  <c r="S25" i="19"/>
  <c r="S26" i="19"/>
  <c r="S27" i="19"/>
  <c r="S28" i="19"/>
  <c r="S29" i="19"/>
  <c r="S30" i="19"/>
  <c r="S31" i="19"/>
  <c r="S32" i="19"/>
  <c r="AB2904" i="1"/>
  <c r="AC2904" i="1"/>
  <c r="V2904" i="1"/>
  <c r="L2904" i="1"/>
  <c r="F2904" i="1"/>
  <c r="G2904" i="1" s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D3042" i="25" s="1"/>
  <c r="F3042" i="25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D3075" i="25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J2976" i="25" l="1"/>
  <c r="J3122" i="25"/>
  <c r="F3115" i="25"/>
  <c r="H3110" i="25"/>
  <c r="F3030" i="25"/>
  <c r="J3022" i="25"/>
  <c r="J2964" i="25"/>
  <c r="F3122" i="25"/>
  <c r="H3084" i="25"/>
  <c r="F3121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3093" i="25"/>
  <c r="H2987" i="25"/>
  <c r="H2968" i="25"/>
  <c r="F2953" i="25"/>
  <c r="J3135" i="25"/>
  <c r="H3143" i="25"/>
  <c r="H3139" i="25"/>
  <c r="H3135" i="25"/>
  <c r="F3136" i="25"/>
  <c r="H3070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D3077" i="25"/>
  <c r="F3077" i="25" s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006" i="25"/>
  <c r="H3078" i="25"/>
  <c r="J3124" i="25"/>
  <c r="H3150" i="25"/>
  <c r="H3010" i="25"/>
  <c r="F2984" i="25"/>
  <c r="F2970" i="25"/>
  <c r="F2950" i="25"/>
  <c r="F2946" i="25"/>
  <c r="H3080" i="25"/>
  <c r="F2951" i="25"/>
  <c r="H3041" i="25"/>
  <c r="H2950" i="25"/>
  <c r="F2971" i="25"/>
  <c r="J3139" i="25"/>
  <c r="J2979" i="25"/>
  <c r="J3110" i="25"/>
  <c r="J3126" i="25"/>
  <c r="F3110" i="25"/>
  <c r="H2946" i="25"/>
  <c r="J3026" i="25"/>
  <c r="J3041" i="25"/>
  <c r="J3143" i="25"/>
  <c r="J3008" i="25"/>
  <c r="J3057" i="25"/>
  <c r="J3079" i="25"/>
  <c r="J3125" i="25"/>
  <c r="J2984" i="25"/>
  <c r="J3080" i="25"/>
  <c r="J3114" i="25"/>
  <c r="J2946" i="25"/>
  <c r="H3117" i="25"/>
  <c r="H3079" i="25"/>
  <c r="H2970" i="25"/>
  <c r="F3057" i="25"/>
  <c r="F3114" i="25"/>
  <c r="J3024" i="25"/>
  <c r="F3092" i="25"/>
  <c r="F3078" i="25"/>
  <c r="F2969" i="25"/>
  <c r="F2949" i="25"/>
  <c r="F2945" i="25"/>
  <c r="F2961" i="25"/>
  <c r="H3121" i="25"/>
  <c r="F3117" i="25"/>
  <c r="H3057" i="25"/>
  <c r="H2983" i="25"/>
  <c r="F2983" i="25"/>
  <c r="H2945" i="25"/>
  <c r="J3136" i="25"/>
  <c r="H2947" i="25"/>
  <c r="F3056" i="25"/>
  <c r="F2952" i="25"/>
  <c r="H3005" i="25"/>
  <c r="J3116" i="25"/>
  <c r="J2956" i="25"/>
  <c r="J2985" i="25"/>
  <c r="F2956" i="25"/>
  <c r="H2967" i="25"/>
  <c r="F3070" i="25"/>
  <c r="F3094" i="25"/>
  <c r="J3070" i="25"/>
  <c r="F3079" i="25"/>
  <c r="F3126" i="25"/>
  <c r="F3138" i="25"/>
  <c r="H3045" i="25"/>
  <c r="F2967" i="25"/>
  <c r="F2947" i="25"/>
  <c r="F3132" i="25"/>
  <c r="F3128" i="25"/>
  <c r="F3124" i="25"/>
  <c r="F2957" i="25"/>
  <c r="J3132" i="25"/>
  <c r="J3129" i="25"/>
  <c r="J3144" i="25"/>
  <c r="J3137" i="25"/>
  <c r="H3127" i="25"/>
  <c r="F3116" i="25"/>
  <c r="H3109" i="25"/>
  <c r="F3143" i="25"/>
  <c r="H3122" i="25"/>
  <c r="H3074" i="25"/>
  <c r="H3123" i="25"/>
  <c r="H3116" i="25"/>
  <c r="H3149" i="25"/>
  <c r="H3141" i="25"/>
  <c r="H3137" i="25"/>
  <c r="H3129" i="25"/>
  <c r="H3125" i="25"/>
  <c r="F3075" i="25"/>
  <c r="F3093" i="25"/>
  <c r="H3008" i="25"/>
  <c r="D3047" i="25"/>
  <c r="F3047" i="25" s="1"/>
  <c r="H2972" i="25"/>
  <c r="H2964" i="25"/>
  <c r="H2979" i="25"/>
  <c r="H2975" i="25"/>
  <c r="F2963" i="25"/>
  <c r="J3005" i="25"/>
  <c r="J3142" i="25"/>
  <c r="J2955" i="25"/>
  <c r="J2971" i="25"/>
  <c r="J2986" i="25"/>
  <c r="J2958" i="25"/>
  <c r="H3085" i="25"/>
  <c r="F3071" i="25"/>
  <c r="D3076" i="25"/>
  <c r="H3076" i="25" s="1"/>
  <c r="F3034" i="25"/>
  <c r="F2975" i="25"/>
  <c r="H2955" i="25"/>
  <c r="H2962" i="25"/>
  <c r="J3009" i="25"/>
  <c r="J3069" i="25"/>
  <c r="J3085" i="25"/>
  <c r="J3115" i="25"/>
  <c r="J2975" i="25"/>
  <c r="J2970" i="25"/>
  <c r="F3017" i="25"/>
  <c r="F3025" i="25"/>
  <c r="F3074" i="25"/>
  <c r="J3071" i="25"/>
  <c r="J3148" i="25"/>
  <c r="J3141" i="25"/>
  <c r="F3148" i="25"/>
  <c r="F3144" i="25"/>
  <c r="F3140" i="25"/>
  <c r="H3113" i="25"/>
  <c r="H3142" i="25"/>
  <c r="H3138" i="25"/>
  <c r="H3126" i="25"/>
  <c r="F3139" i="25"/>
  <c r="F3135" i="25"/>
  <c r="F3127" i="25"/>
  <c r="H3071" i="25"/>
  <c r="F3149" i="25"/>
  <c r="F3141" i="25"/>
  <c r="H3069" i="25"/>
  <c r="F3085" i="25"/>
  <c r="F3069" i="25"/>
  <c r="H3007" i="25"/>
  <c r="H2985" i="25"/>
  <c r="F2962" i="25"/>
  <c r="H2966" i="25"/>
  <c r="F2985" i="25"/>
  <c r="F2965" i="25"/>
  <c r="J2947" i="25"/>
  <c r="J2963" i="25"/>
  <c r="J2978" i="25"/>
  <c r="J3149" i="25"/>
  <c r="J3074" i="25"/>
  <c r="J3042" i="25"/>
  <c r="J3075" i="25"/>
  <c r="J3150" i="25"/>
  <c r="F3109" i="25"/>
  <c r="H3075" i="25"/>
  <c r="F3150" i="25"/>
  <c r="F3142" i="25"/>
  <c r="H3115" i="25"/>
  <c r="H3042" i="25"/>
  <c r="H3148" i="25"/>
  <c r="H3144" i="25"/>
  <c r="H3140" i="25"/>
  <c r="H3136" i="25"/>
  <c r="H3132" i="25"/>
  <c r="H3128" i="25"/>
  <c r="H3124" i="25"/>
  <c r="H3004" i="25"/>
  <c r="F2977" i="25"/>
  <c r="H2965" i="25"/>
  <c r="H2957" i="25"/>
  <c r="H2980" i="25"/>
  <c r="H2976" i="25"/>
  <c r="J3001" i="25"/>
  <c r="J3093" i="25"/>
  <c r="J3123" i="25"/>
  <c r="J2951" i="25"/>
  <c r="J2967" i="25"/>
  <c r="J2950" i="25"/>
  <c r="I2471" i="25"/>
  <c r="D2893" i="25"/>
  <c r="I2530" i="25"/>
  <c r="I2309" i="25"/>
  <c r="D2937" i="25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J2632" i="25" s="1"/>
  <c r="G2723" i="1"/>
  <c r="D2631" i="25"/>
  <c r="F2631" i="25" s="1"/>
  <c r="G2719" i="1"/>
  <c r="D2627" i="25"/>
  <c r="J2627" i="25" s="1"/>
  <c r="G2747" i="1"/>
  <c r="G2756" i="1"/>
  <c r="D2664" i="25"/>
  <c r="J2664" i="25" s="1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J2897" i="25" s="1"/>
  <c r="G2976" i="1"/>
  <c r="G2960" i="1"/>
  <c r="D2865" i="25"/>
  <c r="J2865" i="25" s="1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D2845" i="25"/>
  <c r="J2845" i="25" s="1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J2618" i="25" s="1"/>
  <c r="G2709" i="1"/>
  <c r="D2617" i="25"/>
  <c r="J2617" i="25" s="1"/>
  <c r="G2708" i="1"/>
  <c r="D2616" i="25"/>
  <c r="J2616" i="25" s="1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J2769" i="25" s="1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J2746" i="25" s="1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J2688" i="25" s="1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J2829" i="25" s="1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J2774" i="25" s="1"/>
  <c r="D2638" i="25"/>
  <c r="H2638" i="25" s="1"/>
  <c r="D2850" i="25"/>
  <c r="J2850" i="25" s="1"/>
  <c r="D2786" i="25"/>
  <c r="F2786" i="25" s="1"/>
  <c r="D2658" i="25"/>
  <c r="F2658" i="25" s="1"/>
  <c r="D2672" i="25"/>
  <c r="J2672" i="25" s="1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J2879" i="25" s="1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J2726" i="25" s="1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J2888" i="25" s="1"/>
  <c r="D2796" i="25"/>
  <c r="J2796" i="25" s="1"/>
  <c r="D2640" i="25"/>
  <c r="H2640" i="25" s="1"/>
  <c r="D2892" i="25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J2624" i="25" s="1"/>
  <c r="D2608" i="25"/>
  <c r="F2608" i="25" s="1"/>
  <c r="D2615" i="25"/>
  <c r="J2615" i="25" s="1"/>
  <c r="H2925" i="25"/>
  <c r="J2893" i="25"/>
  <c r="H2893" i="25"/>
  <c r="H2642" i="25"/>
  <c r="H2804" i="25"/>
  <c r="H2833" i="25"/>
  <c r="J2853" i="25"/>
  <c r="J2849" i="25"/>
  <c r="J2633" i="25"/>
  <c r="H2618" i="25"/>
  <c r="J2648" i="25"/>
  <c r="H2620" i="25"/>
  <c r="J2636" i="25"/>
  <c r="H2803" i="25"/>
  <c r="F2802" i="25"/>
  <c r="J2937" i="25"/>
  <c r="H2937" i="25"/>
  <c r="J2868" i="25"/>
  <c r="F2627" i="25"/>
  <c r="F2832" i="25"/>
  <c r="F2636" i="25"/>
  <c r="F2644" i="25"/>
  <c r="F2893" i="25"/>
  <c r="F2937" i="25"/>
  <c r="F2633" i="25"/>
  <c r="H2644" i="25"/>
  <c r="F2842" i="25"/>
  <c r="F2871" i="25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D3027" i="25" s="1"/>
  <c r="H3027" i="25" s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J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J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D3095" i="25" s="1"/>
  <c r="F3095" i="25" s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D3035" i="25" s="1"/>
  <c r="F3035" i="25" s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14" i="25" s="1"/>
  <c r="F403" i="1"/>
  <c r="F404" i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D3052" i="25" s="1"/>
  <c r="F436" i="1"/>
  <c r="F437" i="1"/>
  <c r="F438" i="1"/>
  <c r="D3060" i="25" s="1"/>
  <c r="F3060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2766" i="25" s="1"/>
  <c r="F2766" i="25" s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F514" i="1"/>
  <c r="G514" i="1" s="1"/>
  <c r="F515" i="1"/>
  <c r="D2990" i="25" s="1"/>
  <c r="F2990" i="25" s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D2992" i="25" s="1"/>
  <c r="F2992" i="25" s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D3098" i="25" s="1"/>
  <c r="J3098" i="25" s="1"/>
  <c r="F703" i="1"/>
  <c r="G703" i="1" s="1"/>
  <c r="F704" i="1"/>
  <c r="F705" i="1"/>
  <c r="F706" i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D3061" i="25" s="1"/>
  <c r="H3061" i="25" s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J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38" i="25" s="1"/>
  <c r="F3038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J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D3011" i="25" s="1"/>
  <c r="J3011" i="25" s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D3081" i="25" s="1"/>
  <c r="J3081" i="25" s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18" i="25" s="1"/>
  <c r="J3118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J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J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J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05" i="25" s="1"/>
  <c r="F3105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2995" i="25" s="1"/>
  <c r="F2995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F2901" i="25" l="1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52" i="25"/>
  <c r="F2632" i="25"/>
  <c r="H2818" i="25"/>
  <c r="J2657" i="25"/>
  <c r="F2865" i="25"/>
  <c r="F2664" i="25"/>
  <c r="F2639" i="25"/>
  <c r="H2868" i="25"/>
  <c r="H2838" i="25"/>
  <c r="J2630" i="25"/>
  <c r="J2652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F2794" i="25"/>
  <c r="H2794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3048" i="25"/>
  <c r="H3028" i="25"/>
  <c r="F3028" i="25"/>
  <c r="J3028" i="25"/>
  <c r="J3054" i="25"/>
  <c r="H3038" i="25"/>
  <c r="J3105" i="25"/>
  <c r="J2991" i="25"/>
  <c r="J3038" i="25"/>
  <c r="H3053" i="25"/>
  <c r="H2997" i="25"/>
  <c r="H3111" i="25"/>
  <c r="H3081" i="25"/>
  <c r="J3035" i="25"/>
  <c r="J2990" i="25"/>
  <c r="H3047" i="25"/>
  <c r="J2988" i="25"/>
  <c r="J3039" i="25"/>
  <c r="J3111" i="25"/>
  <c r="H3011" i="25"/>
  <c r="H3118" i="25"/>
  <c r="J3053" i="25"/>
  <c r="J2995" i="25"/>
  <c r="F3118" i="25"/>
  <c r="J3027" i="25"/>
  <c r="F3027" i="25"/>
  <c r="H3062" i="25"/>
  <c r="F3062" i="25"/>
  <c r="F3052" i="25"/>
  <c r="H3052" i="25"/>
  <c r="J3107" i="25"/>
  <c r="H2995" i="25"/>
  <c r="F3061" i="25"/>
  <c r="H3058" i="25"/>
  <c r="H2989" i="25"/>
  <c r="J3145" i="25"/>
  <c r="J3119" i="25"/>
  <c r="J3058" i="25"/>
  <c r="F2981" i="25"/>
  <c r="H2993" i="25"/>
  <c r="H3146" i="25"/>
  <c r="H3095" i="25"/>
  <c r="J3086" i="25"/>
  <c r="J3100" i="25"/>
  <c r="F2959" i="25"/>
  <c r="H3107" i="25"/>
  <c r="F3011" i="25"/>
  <c r="H2981" i="25"/>
  <c r="H3145" i="25"/>
  <c r="J3095" i="25"/>
  <c r="H3064" i="25"/>
  <c r="J3012" i="25"/>
  <c r="F3086" i="25"/>
  <c r="H3060" i="25"/>
  <c r="F3032" i="25"/>
  <c r="J3032" i="25"/>
  <c r="H3020" i="25"/>
  <c r="F3020" i="25"/>
  <c r="J3020" i="25"/>
  <c r="H3098" i="25"/>
  <c r="F3098" i="25"/>
  <c r="J3050" i="25"/>
  <c r="F3050" i="25"/>
  <c r="F3014" i="25"/>
  <c r="H3014" i="25"/>
  <c r="H3106" i="25"/>
  <c r="F3106" i="25"/>
  <c r="H3067" i="25"/>
  <c r="J3060" i="25"/>
  <c r="J3090" i="25"/>
  <c r="J3103" i="25"/>
  <c r="H2996" i="25"/>
  <c r="J2989" i="25"/>
  <c r="J2959" i="25"/>
  <c r="J2993" i="25"/>
  <c r="H2988" i="25"/>
  <c r="F3081" i="25"/>
  <c r="J3067" i="25"/>
  <c r="J3082" i="25"/>
  <c r="H2999" i="25"/>
  <c r="H3039" i="25"/>
  <c r="H3103" i="25"/>
  <c r="H3105" i="25"/>
  <c r="H3100" i="25"/>
  <c r="J3014" i="25"/>
  <c r="F3076" i="25"/>
  <c r="H3072" i="25"/>
  <c r="F3072" i="25"/>
  <c r="F3133" i="25"/>
  <c r="J3133" i="25"/>
  <c r="H3012" i="25"/>
  <c r="H2992" i="25"/>
  <c r="F3146" i="25"/>
  <c r="J3047" i="25"/>
  <c r="J2997" i="25"/>
  <c r="H2991" i="25"/>
  <c r="H3035" i="25"/>
  <c r="J2992" i="25"/>
  <c r="J3061" i="25"/>
  <c r="J2999" i="25"/>
  <c r="J3066" i="25"/>
  <c r="H2990" i="25"/>
  <c r="H3119" i="25"/>
  <c r="F3082" i="25"/>
  <c r="J3052" i="25"/>
  <c r="F3066" i="25"/>
  <c r="F3090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F2691" i="25"/>
  <c r="J2755" i="25"/>
  <c r="H2876" i="25"/>
  <c r="J2700" i="25"/>
  <c r="F2621" i="25"/>
  <c r="F2759" i="25"/>
  <c r="H2688" i="25"/>
  <c r="H2675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864" i="25"/>
  <c r="F2769" i="25"/>
  <c r="F2704" i="25"/>
  <c r="F2668" i="25"/>
  <c r="F2755" i="25"/>
  <c r="J2807" i="25"/>
  <c r="H2784" i="25"/>
  <c r="J2786" i="25"/>
  <c r="J2876" i="25"/>
  <c r="J2918" i="25"/>
  <c r="F2670" i="25"/>
  <c r="J2730" i="25"/>
  <c r="J2691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943" i="25"/>
  <c r="H2854" i="25"/>
  <c r="J2931" i="25"/>
  <c r="F2911" i="25"/>
  <c r="F2709" i="25"/>
  <c r="F2784" i="25"/>
  <c r="F2724" i="25"/>
  <c r="J2724" i="25"/>
  <c r="F2675" i="25"/>
  <c r="F2943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J2780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757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679" i="25"/>
  <c r="J2939" i="25"/>
  <c r="H2940" i="25"/>
  <c r="F2774" i="25"/>
  <c r="F2626" i="25"/>
  <c r="H2889" i="25"/>
  <c r="J2608" i="25"/>
  <c r="H2679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F2780" i="25" l="1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2705" i="1"/>
  <c r="M9" i="19" a="1"/>
  <c r="M9" i="19" s="1"/>
  <c r="F3" i="19"/>
  <c r="O3" i="19" a="1"/>
  <c r="F201" i="19"/>
  <c r="I697" i="25"/>
  <c r="J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<sst xmlns="http://schemas.openxmlformats.org/spreadsheetml/2006/main" count="22349" uniqueCount="4712">
  <si>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</si>
  <si>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</si>
  <si>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</si>
  <si>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</si>
  <si>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</si>
  <si>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</si>
  <si>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</si>
  <si>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</si>
  <si>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</si>
  <si>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</si>
  <si>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</si>
  <si>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</si>
  <si>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</si>
  <si>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</si>
  <si>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</si>
  <si>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</si>
  <si>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</si>
  <si>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</si>
  <si>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</si>
  <si>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</si>
  <si>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</si>
  <si>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</si>
  <si>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</si>
  <si>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</si>
  <si>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</si>
  <si>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</si>
  <si>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</si>
  <si>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</si>
  <si>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</si>
  <si>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</si>
  <si>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</si>
  <si>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</si>
  <si>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</si>
  <si>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</si>
  <si>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</si>
  <si>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</si>
  <si>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</si>
  <si>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</si>
  <si>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</si>
  <si>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</si>
  <si>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</si>
  <si>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</si>
  <si>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</si>
  <si>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</si>
  <si>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</si>
  <si>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</si>
  <si>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</si>
  <si>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</si>
  <si>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</si>
  <si>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</si>
  <si>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</si>
  <si>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</si>
  <si>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</si>
  <si>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</si>
  <si>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</si>
  <si>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</si>
  <si>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</si>
  <si>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</si>
  <si>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</si>
  <si>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</si>
  <si>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</si>
  <si>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</si>
  <si>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</si>
  <si>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</si>
  <si>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</si>
  <si>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</si>
  <si>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</si>
  <si>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</si>
  <si>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</si>
  <si>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</si>
  <si>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</si>
  <si>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</si>
  <si>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</si>
  <si>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</si>
  <si>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</si>
  <si>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</si>
  <si>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</si>
  <si>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</si>
  <si>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</si>
  <si>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</si>
  <si>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</si>
  <si>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</si>
  <si>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</si>
  <si>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</si>
  <si>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</si>
  <si>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</si>
  <si>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</si>
  <si>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</si>
  <si>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</si>
  <si>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</si>
  <si>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</si>
  <si>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</si>
  <si>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</si>
  <si>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</si>
  <si>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</si>
  <si>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</si>
  <si>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</si>
  <si>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</si>
  <si>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</si>
  <si>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</si>
  <si>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</si>
  <si>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</si>
  <si>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</si>
  <si>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</si>
  <si>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</si>
  <si>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</si>
  <si>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</si>
  <si>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</si>
  <si>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</si>
  <si>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</si>
  <si>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</si>
  <si>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</si>
  <si>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</si>
  <si>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</si>
  <si>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</si>
  <si>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</si>
  <si>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</si>
  <si>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</si>
  <si>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</si>
  <si>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</si>
  <si>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</si>
  <si>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</si>
  <si>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</si>
  <si>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</si>
  <si>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</si>
  <si>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</si>
  <si>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</si>
  <si>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</si>
  <si>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</si>
  <si>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</si>
  <si>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</si>
  <si>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</si>
  <si>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</si>
  <si>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</si>
  <si>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</si>
  <si>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</si>
  <si>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</si>
  <si>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</si>
  <si>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</si>
  <si>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</si>
  <si>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</si>
  <si>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</si>
  <si>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</si>
  <si>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</si>
  <si>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</si>
  <si>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</si>
  <si>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</si>
  <si>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</si>
  <si>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</si>
  <si>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</si>
  <si>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</si>
  <si>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</si>
  <si>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</si>
  <si>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</si>
  <si>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</si>
  <si>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</si>
  <si>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</si>
  <si>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</si>
  <si>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</si>
  <si>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</si>
  <si>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</si>
  <si>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</si>
  <si>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</si>
  <si>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</si>
  <si>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</si>
  <si>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</si>
  <si>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</si>
  <si>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</si>
  <si>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</si>
  <si>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</si>
  <si>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</si>
  <si>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</si>
  <si>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</si>
  <si>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</si>
  <si>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</si>
  <si>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</si>
  <si>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</si>
  <si>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</si>
  <si>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</si>
  <si>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</si>
  <si>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</si>
  <si>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</si>
  <si>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</si>
  <si>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</si>
  <si>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</si>
  <si>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</si>
  <si>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</si>
  <si>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</si>
  <si>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</si>
  <si>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</si>
  <si>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</si>
  <si>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</si>
  <si>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</si>
  <si>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</si>
  <si>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</si>
  <si>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</si>
  <si>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</si>
  <si>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</si>
  <si>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</si>
  <si>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</si>
  <si>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</si>
  <si>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</si>
  <si>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</si>
  <si>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</si>
  <si>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</si>
  <si>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</si>
  <si>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</si>
  <si>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</si>
  <si>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</si>
  <si>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</si>
  <si>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</si>
  <si>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</si>
  <si>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</si>
  <si>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</si>
  <si>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</si>
  <si>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</si>
  <si>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</si>
  <si>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</si>
  <si>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</si>
  <si>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</si>
  <si>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</si>
  <si>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</si>
  <si>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</si>
  <si>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</si>
  <si>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</si>
  <si>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</si>
  <si>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</si>
  <si>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</si>
  <si>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</si>
  <si>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</si>
  <si>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</si>
  <si>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</si>
  <si>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</si>
  <si>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</si>
  <si>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</si>
  <si>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</si>
  <si>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</si>
  <si>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</si>
  <si>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</si>
  <si>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</si>
  <si>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</si>
  <si>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</si>
  <si>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</si>
  <si>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</si>
  <si>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</si>
  <si>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</si>
  <si>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</si>
  <si>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</si>
  <si>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</si>
  <si>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</si>
  <si>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</si>
  <si>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</si>
  <si>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</si>
  <si>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</si>
  <si>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</si>
  <si>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</si>
  <si>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</si>
  <si>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</si>
  <si>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</si>
  <si>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</si>
  <si>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</si>
  <si>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</si>
  <si>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</si>
  <si>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</si>
  <si>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</si>
  <si>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</si>
  <si>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</si>
  <si>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</si>
  <si>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</si>
  <si>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</si>
  <si>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</si>
  <si>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</si>
  <si>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</si>
  <si>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</si>
  <si>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</si>
  <si>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</si>
  <si>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</si>
  <si>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</si>
  <si>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</si>
  <si>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</si>
  <si>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</si>
  <si>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</si>
  <si>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</si>
  <si>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</si>
  <si>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</si>
  <si>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</si>
  <si>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</si>
  <si>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</si>
  <si>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</si>
  <si>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</si>
  <si>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</si>
  <si>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</si>
  <si>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</si>
  <si>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</si>
  <si>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</si>
  <si>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</si>
  <si>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</si>
  <si>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</si>
  <si>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</si>
  <si>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</si>
  <si>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</si>
  <si>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</si>
  <si>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</si>
  <si>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</si>
  <si>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</si>
  <si>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</si>
  <si>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</si>
  <si>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</si>
  <si>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</si>
  <si>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</si>
  <si>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</si>
  <si>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</si>
  <si>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</si>
  <si>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</si>
  <si>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</si>
  <si>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</si>
  <si>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</si>
  <si>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</si>
  <si>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</si>
  <si>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</si>
  <si>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</si>
  <si>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</si>
  <si>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</si>
  <si>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</si>
  <si>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</si>
  <si>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</si>
  <si>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</si>
  <si>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</si>
  <si>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</si>
  <si>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</si>
  <si>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</si>
  <si>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</si>
  <si>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</si>
  <si>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</si>
  <si>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</si>
  <si>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</si>
  <si>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</si>
  <si>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</si>
  <si>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</si>
  <si>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</si>
  <si>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</si>
  <si>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</si>
  <si>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</si>
  <si>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</si>
  <si>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</si>
  <si>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</si>
  <si>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</si>
  <si>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</si>
  <si>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</si>
  <si>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</si>
  <si>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</si>
  <si>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</si>
  <si>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</si>
  <si>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</si>
  <si>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</si>
  <si>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</si>
  <si>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</si>
  <si>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</si>
  <si>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</si>
  <si>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</si>
  <si>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</si>
  <si>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</si>
  <si>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</si>
  <si>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</si>
  <si>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</si>
  <si>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</si>
  <si>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</si>
  <si>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</si>
  <si>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</si>
  <si>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</si>
  <si>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</si>
  <si>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</si>
  <si>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</si>
  <si>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</si>
  <si>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</si>
  <si>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</si>
  <si>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</si>
  <si>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</si>
  <si>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</si>
  <si>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</si>
  <si>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</si>
  <si>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</si>
  <si>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</si>
  <si>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</si>
  <si>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</si>
  <si>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</si>
  <si>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</si>
  <si>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</si>
  <si>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</si>
  <si>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</si>
  <si>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</si>
  <si>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</si>
  <si>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</si>
  <si>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</si>
  <si>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</si>
  <si>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</si>
  <si>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</si>
  <si>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</si>
  <si>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</si>
  <si>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</si>
  <si>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</si>
  <si>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</si>
  <si>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</si>
  <si>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</si>
  <si>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</si>
  <si>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</si>
  <si>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</si>
  <si>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</si>
  <si>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</si>
  <si>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</si>
  <si>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</si>
  <si>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</si>
  <si>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</si>
  <si>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</si>
  <si>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</si>
  <si>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</si>
  <si>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</si>
  <si>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</si>
  <si>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</si>
  <si>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</si>
  <si>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</si>
  <si>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</si>
  <si>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</si>
  <si>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</si>
  <si>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</si>
  <si>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</si>
  <si>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</si>
  <si>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</si>
  <si>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</si>
  <si>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</si>
  <si>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</si>
  <si>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</si>
  <si>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</si>
  <si>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</si>
  <si>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</si>
  <si>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</si>
  <si>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</si>
  <si>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</si>
  <si>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</si>
  <si>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</si>
  <si>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</si>
  <si>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</si>
  <si>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</si>
  <si>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</si>
  <si>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</si>
  <si>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</si>
  <si>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</si>
  <si>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</si>
  <si>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</si>
  <si>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</si>
  <si>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</si>
  <si>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</si>
  <si>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</si>
  <si>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</si>
  <si>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</si>
  <si>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</si>
  <si>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</si>
  <si>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</si>
  <si>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</si>
  <si>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</si>
  <si>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</si>
  <si>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</si>
  <si>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</si>
  <si>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</si>
  <si>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</si>
  <si>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</si>
  <si>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</si>
  <si>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</si>
  <si>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</si>
  <si>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</si>
  <si>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</si>
  <si>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</si>
  <si>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</si>
  <si>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</si>
  <si>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</si>
  <si>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</si>
  <si>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</si>
  <si>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</si>
  <si>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</si>
  <si>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</si>
  <si>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</si>
  <si>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</si>
  <si>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</si>
  <si>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</si>
  <si>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</si>
  <si>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</si>
  <si>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</si>
  <si>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</si>
  <si>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</si>
  <si>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</si>
  <si>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</si>
  <si>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</si>
  <si>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</si>
  <si>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</si>
  <si>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</si>
  <si>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</si>
  <si>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</si>
  <si>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</si>
  <si>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</si>
  <si>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</si>
  <si>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</si>
  <si>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</si>
  <si>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</si>
  <si>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</si>
  <si>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</si>
  <si>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</si>
  <si>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</si>
  <si>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</si>
  <si>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</si>
  <si>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</si>
  <si>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</si>
  <si>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</si>
  <si>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</si>
  <si>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</si>
  <si>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</si>
  <si>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</si>
  <si>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</si>
  <si>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</si>
  <si>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</si>
  <si>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</si>
  <si>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</si>
  <si>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</si>
  <si>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</si>
  <si>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</si>
  <si>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</si>
  <si>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</si>
  <si>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</si>
  <si>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</si>
  <si>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</si>
  <si>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</si>
  <si>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</si>
  <si>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</si>
  <si>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</si>
  <si>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</si>
  <si>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</si>
  <si>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</si>
  <si>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</si>
  <si>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</si>
  <si>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</si>
  <si>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</si>
  <si>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</si>
  <si>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</si>
  <si>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</si>
  <si>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</si>
  <si>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</si>
  <si>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</si>
  <si>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</si>
  <si>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</si>
  <si>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</si>
  <si>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</si>
  <si>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</si>
  <si>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</si>
  <si>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</si>
  <si>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</si>
  <si>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</si>
  <si>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</si>
  <si>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</si>
  <si>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</si>
  <si>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</si>
  <si>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</si>
  <si>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</si>
  <si>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</si>
  <si>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</si>
  <si>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</si>
  <si>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</si>
  <si>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</si>
  <si>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</si>
  <si>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</si>
  <si>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</si>
  <si>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</si>
  <si>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</si>
  <si>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</si>
  <si>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</si>
  <si>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</si>
  <si>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</si>
  <si>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</si>
  <si>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</si>
  <si>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</si>
  <si>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</si>
  <si>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</si>
  <si>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</si>
  <si>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</si>
  <si>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</si>
  <si>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</si>
  <si>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</si>
  <si>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</si>
  <si>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</si>
  <si>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</si>
  <si>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</si>
  <si>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</si>
  <si>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</si>
  <si>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</si>
  <si>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</si>
  <si>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</si>
  <si>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</si>
  <si>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</si>
  <si>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</si>
  <si>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</si>
  <si>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</si>
  <si>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</si>
  <si>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</si>
  <si>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</si>
  <si>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</si>
  <si>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</si>
  <si>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</si>
  <si>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</si>
  <si>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</si>
  <si>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</si>
  <si>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</si>
  <si>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</si>
  <si>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</si>
  <si>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</si>
  <si>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</si>
  <si>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</si>
  <si>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</si>
  <si>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</si>
  <si>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</si>
  <si>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</si>
  <si>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</si>
  <si>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</si>
  <si>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</si>
  <si>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</si>
  <si>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</si>
  <si>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</si>
  <si>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</si>
  <si>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</si>
  <si>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</si>
  <si>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</si>
  <si>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</si>
  <si>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</si>
  <si>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</si>
  <si>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</si>
  <si>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</si>
  <si>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</si>
  <si>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</si>
  <si>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</si>
  <si>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</si>
  <si>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</si>
  <si>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</si>
  <si>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</si>
  <si>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</si>
  <si>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</si>
  <si>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</si>
  <si>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</si>
  <si>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</si>
  <si>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</si>
  <si>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</si>
  <si>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</si>
  <si>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</si>
  <si>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</si>
  <si>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</si>
  <si>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</si>
  <si>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</si>
  <si>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</si>
  <si>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</si>
  <si>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</si>
  <si>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</si>
  <si>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</si>
  <si>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</si>
  <si>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</si>
  <si>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</si>
  <si>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</si>
  <si>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</si>
  <si>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</si>
  <si>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</si>
  <si>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</si>
  <si>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</si>
  <si>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</si>
  <si>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</si>
  <si>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</si>
  <si>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</si>
  <si>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</si>
  <si>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</si>
  <si>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</si>
  <si>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</si>
  <si>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</si>
  <si>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</si>
  <si>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</si>
  <si>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</si>
  <si>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</si>
  <si>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</si>
  <si>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</si>
  <si>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</si>
  <si>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</si>
  <si>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</si>
  <si>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</si>
  <si>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</si>
  <si>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</si>
  <si>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</si>
  <si>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</si>
  <si>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</si>
  <si>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</si>
  <si>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</si>
  <si>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</si>
  <si>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</si>
  <si>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</si>
  <si>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</si>
  <si>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</si>
  <si>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</si>
  <si>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</si>
  <si>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</si>
  <si>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</si>
  <si>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</si>
  <si>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</si>
  <si>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</si>
  <si>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</si>
  <si>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</si>
  <si>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</si>
  <si>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</si>
  <si>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</si>
  <si>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</si>
  <si>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</si>
  <si>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</si>
  <si>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</si>
  <si>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</si>
  <si>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</si>
  <si>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</si>
  <si>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</si>
  <si>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</si>
  <si>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</si>
  <si>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</si>
  <si>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</si>
  <si>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</si>
  <si>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</si>
  <si>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</si>
  <si>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</si>
  <si>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</si>
  <si>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</si>
  <si>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</si>
  <si>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</si>
  <si>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</si>
  <si>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</si>
  <si>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</si>
  <si>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</si>
  <si>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</si>
  <si>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</si>
  <si>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</si>
  <si>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</si>
  <si>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</si>
  <si>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</si>
  <si>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</si>
  <si>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</si>
  <si>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</si>
  <si>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</si>
  <si>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</si>
  <si>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</si>
  <si>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</si>
  <si>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</si>
  <si>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</si>
  <si>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</si>
  <si>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</si>
  <si>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</si>
  <si>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</si>
  <si>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</si>
  <si>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</si>
  <si>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</si>
  <si>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</si>
  <si>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</si>
  <si>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</si>
  <si>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</si>
  <si>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</si>
  <si>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</si>
  <si>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</si>
  <si>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</si>
  <si>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</si>
  <si>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</si>
  <si>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</si>
  <si>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</si>
  <si>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</si>
  <si>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</si>
  <si>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</si>
  <si>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</si>
  <si>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</si>
  <si>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</si>
  <si>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</si>
  <si>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</si>
  <si>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</si>
  <si>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</si>
  <si>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</si>
  <si>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</si>
  <si>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</si>
  <si>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</si>
  <si>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</si>
  <si>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</si>
  <si>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</si>
  <si>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</si>
  <si>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</si>
  <si>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</si>
  <si>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</si>
  <si>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</si>
  <si>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</si>
  <si>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</si>
  <si>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</si>
  <si>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</si>
  <si>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</si>
  <si>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</si>
  <si>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</si>
  <si>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</si>
  <si>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</si>
  <si>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</si>
  <si>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</si>
  <si>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</si>
  <si>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</si>
  <si>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</si>
  <si>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</si>
  <si>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</si>
  <si>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</si>
  <si>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</si>
  <si>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</si>
  <si>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</si>
  <si>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</si>
  <si>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</si>
  <si>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</si>
  <si>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</si>
  <si>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</si>
  <si>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</si>
  <si>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</si>
  <si>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</si>
  <si>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</si>
  <si>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</si>
  <si>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</si>
  <si>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</si>
  <si>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</si>
  <si>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</si>
  <si>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</si>
  <si>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</si>
  <si>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</si>
  <si>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</si>
  <si>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</si>
  <si>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</si>
  <si>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</si>
  <si>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</si>
  <si>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</si>
  <si>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</si>
  <si>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</si>
  <si>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</si>
  <si>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</si>
  <si>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</si>
  <si>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</si>
  <si>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</si>
  <si>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</si>
  <si>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</si>
  <si>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</si>
  <si>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</si>
  <si>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</si>
  <si>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</si>
  <si>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</si>
  <si>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</si>
  <si>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</si>
  <si>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</si>
  <si>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</si>
  <si>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</si>
  <si>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</si>
  <si>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</si>
  <si>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</si>
  <si>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</si>
  <si>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</si>
  <si>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</si>
  <si>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</si>
  <si>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</si>
  <si>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</si>
  <si>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</si>
  <si>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</si>
  <si>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</si>
  <si>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</si>
  <si>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</si>
  <si>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</si>
  <si>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</si>
  <si>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</si>
  <si>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</si>
  <si>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</si>
  <si>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</si>
  <si>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</si>
  <si>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</si>
  <si>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</si>
  <si>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</si>
  <si>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</si>
  <si>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</si>
  <si>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</si>
  <si>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</si>
  <si>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</si>
  <si>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</si>
  <si>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</si>
  <si>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</si>
  <si>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</si>
  <si>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</si>
  <si>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</si>
  <si>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</si>
  <si>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</si>
  <si>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</si>
  <si>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</si>
  <si>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</si>
  <si>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</si>
  <si>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</si>
  <si>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</si>
  <si>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</si>
  <si>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</si>
  <si>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</si>
  <si>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</si>
  <si>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</si>
  <si>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</si>
  <si>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</si>
  <si>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</si>
  <si>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</si>
  <si>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</si>
  <si>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</si>
  <si>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</si>
  <si>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</si>
  <si>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</si>
  <si>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</si>
  <si>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</si>
  <si>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</si>
  <si>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</si>
  <si>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</si>
  <si>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</si>
  <si>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</si>
  <si>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</si>
  <si>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</si>
  <si>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</si>
  <si>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</si>
  <si>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</si>
  <si>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</si>
  <si>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</si>
  <si>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</si>
  <si>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</si>
  <si>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</si>
  <si>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</si>
  <si>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</si>
  <si>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</si>
  <si>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</si>
  <si>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</si>
  <si>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</si>
  <si>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</si>
  <si>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</si>
  <si>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</si>
  <si>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</si>
  <si>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</si>
  <si>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</si>
  <si>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</si>
  <si>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</si>
  <si>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</si>
  <si>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</si>
  <si>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</si>
  <si>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</si>
  <si>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</si>
  <si>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</si>
  <si>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</si>
  <si>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</si>
  <si>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</si>
  <si>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</si>
  <si>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</si>
  <si>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</si>
  <si>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</si>
  <si>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</si>
  <si>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</si>
  <si>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</si>
  <si>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</si>
  <si>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</si>
  <si>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</si>
  <si>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</si>
  <si>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</si>
  <si>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</si>
  <si>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</si>
  <si>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</si>
  <si>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</si>
  <si>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</si>
  <si>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</si>
  <si>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</si>
  <si>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</si>
  <si>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</si>
  <si>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</si>
  <si>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</si>
  <si>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</si>
  <si>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</si>
  <si>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</si>
  <si>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</si>
  <si>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</si>
  <si>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</si>
  <si>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</si>
  <si>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</si>
  <si>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</si>
  <si>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</si>
  <si>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</si>
  <si>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</si>
  <si>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</si>
  <si>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</si>
  <si>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</si>
  <si>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</si>
  <si>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</si>
  <si>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</si>
  <si>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</si>
  <si>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</si>
  <si>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</si>
  <si>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</si>
  <si>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</si>
  <si>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</si>
  <si>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</si>
  <si>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</si>
  <si>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</si>
  <si>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</si>
  <si>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</si>
  <si>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</si>
  <si>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</si>
  <si>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</si>
  <si>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</si>
  <si>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</si>
  <si>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</si>
  <si>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</si>
  <si>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</si>
  <si>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</si>
  <si>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</si>
  <si>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</si>
  <si>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</si>
  <si>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</si>
  <si>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</si>
  <si>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</si>
  <si>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</si>
  <si>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</si>
  <si>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</si>
  <si>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</si>
  <si>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</si>
  <si>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</si>
  <si>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</si>
  <si>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</si>
  <si>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</si>
  <si>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</si>
  <si>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</si>
  <si>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</si>
  <si>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</si>
  <si>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</si>
  <si>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</si>
  <si>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</si>
  <si>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</si>
  <si>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</si>
  <si>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</si>
  <si>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</si>
  <si>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</si>
  <si>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</si>
  <si>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</si>
  <si>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</si>
  <si>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</si>
  <si>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</si>
  <si>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</si>
  <si>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</si>
  <si>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</si>
  <si>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</si>
  <si>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</si>
  <si>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</si>
  <si>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</si>
  <si>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</si>
  <si>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</si>
  <si>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</si>
  <si>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</si>
  <si>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</si>
  <si>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</si>
  <si>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</si>
  <si>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</si>
  <si>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</si>
  <si>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</si>
  <si>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</si>
  <si>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</si>
  <si>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</si>
  <si>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</si>
  <si>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</si>
  <si>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</si>
  <si>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</si>
  <si>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</si>
  <si>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</si>
  <si>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</si>
  <si>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</si>
  <si>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</si>
  <si>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</si>
  <si>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</si>
  <si>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</si>
  <si>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</si>
  <si>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</si>
  <si>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</si>
  <si>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</si>
  <si>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</si>
  <si>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</si>
  <si>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</si>
  <si>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</si>
  <si>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</si>
  <si>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</si>
  <si>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</si>
  <si>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</si>
  <si>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</si>
  <si>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</si>
  <si>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</si>
  <si>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</si>
  <si>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</si>
  <si>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</si>
  <si>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</si>
  <si>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</si>
  <si>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</si>
  <si>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</si>
  <si>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</si>
  <si>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</si>
  <si>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</si>
  <si>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</si>
  <si>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</si>
  <si>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</si>
  <si>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</si>
  <si>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</si>
  <si>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</si>
  <si>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</si>
  <si>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</si>
  <si>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</si>
  <si>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</si>
  <si>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</si>
  <si>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</si>
  <si>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</si>
  <si>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</si>
  <si>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</si>
  <si>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</si>
  <si>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</si>
  <si>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</si>
  <si>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</si>
  <si>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</si>
  <si>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</si>
  <si>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</si>
  <si>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</si>
  <si>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</si>
  <si>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</si>
  <si>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</si>
  <si>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</si>
  <si>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</si>
  <si>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</si>
  <si>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</si>
  <si>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</si>
  <si>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</si>
  <si>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</si>
  <si>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</si>
  <si>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</si>
  <si>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</si>
  <si>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</si>
  <si>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</si>
  <si>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</si>
  <si>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</si>
  <si>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</si>
  <si>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</si>
  <si>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</si>
  <si>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</si>
  <si>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</si>
  <si>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</si>
  <si>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</si>
  <si>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</si>
  <si>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</si>
  <si>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</si>
  <si>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</si>
  <si>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</si>
  <si>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</si>
  <si>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</si>
  <si>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</si>
  <si>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</si>
  <si>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</si>
  <si>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</si>
  <si>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</si>
  <si>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</si>
  <si>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</si>
  <si>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</si>
  <si>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</si>
  <si>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</si>
  <si>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</si>
  <si>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</si>
  <si>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</si>
  <si>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</si>
  <si>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</si>
  <si>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</si>
  <si>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</si>
  <si>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</si>
  <si>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</si>
  <si>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</si>
  <si>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</si>
  <si>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</si>
  <si>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</si>
  <si>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</si>
  <si>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</si>
  <si>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</si>
  <si>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</si>
  <si>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</si>
  <si>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</si>
  <si>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</si>
  <si>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</si>
  <si>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</si>
  <si>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</si>
  <si>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</si>
  <si>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</si>
  <si>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</si>
  <si>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</si>
  <si>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</si>
  <si>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</si>
  <si>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</si>
  <si>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</si>
  <si>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</si>
  <si>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</si>
  <si>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</si>
  <si>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</si>
  <si>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</si>
  <si>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</si>
  <si>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</si>
  <si>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</si>
  <si>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</si>
  <si>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</si>
  <si>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</si>
  <si>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</si>
  <si>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</si>
  <si>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</si>
  <si>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</si>
  <si>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</si>
  <si>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</si>
  <si>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</si>
  <si>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</si>
  <si>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</si>
  <si>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</si>
  <si>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</si>
  <si>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</si>
  <si>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</si>
  <si>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</si>
  <si>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</si>
  <si>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</si>
  <si>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</si>
  <si>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</si>
  <si>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</si>
  <si>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</si>
  <si>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</si>
  <si>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</si>
  <si>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</si>
  <si>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</si>
  <si>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</si>
  <si>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</si>
  <si>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</si>
  <si>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</si>
  <si>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</si>
  <si>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</si>
  <si>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</si>
  <si>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</si>
  <si>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</si>
  <si>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</si>
  <si>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</si>
  <si>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</si>
  <si>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</si>
  <si>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</si>
  <si>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</si>
  <si>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</si>
  <si>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</si>
  <si>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</si>
  <si>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</si>
  <si>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</si>
  <si>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</si>
  <si>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</si>
  <si>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</si>
  <si>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</si>
  <si>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</si>
  <si>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</si>
  <si>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</si>
  <si>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</si>
  <si>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</si>
  <si>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</si>
  <si>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</si>
  <si>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</si>
  <si>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</si>
  <si>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</si>
  <si>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</si>
  <si>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</si>
  <si>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</si>
  <si>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</si>
  <si>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</si>
  <si>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</si>
  <si>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</si>
  <si>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</si>
  <si>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</si>
  <si>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</si>
  <si>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</si>
  <si>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</si>
  <si>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</si>
  <si>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</si>
  <si>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</si>
  <si>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</si>
  <si>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</si>
  <si>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</si>
  <si>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</si>
  <si>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</si>
  <si>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</si>
  <si>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</si>
  <si>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</si>
  <si>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</si>
  <si>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</si>
  <si>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</si>
  <si>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</si>
  <si>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</si>
  <si>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</si>
  <si>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</si>
  <si>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</si>
  <si>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</si>
  <si>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</si>
  <si>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</si>
  <si>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</si>
  <si>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</si>
  <si>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</si>
  <si>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</si>
  <si>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</si>
  <si>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</si>
  <si>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</si>
  <si>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</si>
  <si>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</si>
  <si>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</si>
  <si>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</si>
  <si>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</si>
  <si>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</si>
  <si>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</si>
  <si>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</si>
  <si>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</si>
  <si>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</si>
  <si>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</si>
  <si>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</si>
  <si>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</si>
  <si>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</si>
  <si>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</si>
  <si>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</si>
  <si>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</si>
  <si>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</si>
  <si>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</si>
  <si>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</si>
  <si>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</si>
  <si>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</si>
  <si>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</si>
  <si>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</si>
  <si>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</si>
  <si>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</si>
  <si>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</si>
  <si>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</si>
  <si>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</si>
  <si>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</si>
  <si>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</si>
  <si>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</si>
  <si>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</si>
  <si>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</si>
  <si>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</si>
  <si>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</si>
  <si>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</si>
  <si>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</si>
  <si>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</si>
  <si>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</si>
  <si>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</si>
  <si>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</si>
  <si>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</si>
  <si>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</si>
  <si>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</si>
  <si>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</si>
  <si>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</si>
  <si>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</si>
  <si>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</si>
  <si>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</si>
  <si>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</si>
  <si>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</si>
  <si>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</si>
  <si>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</si>
  <si>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</si>
  <si>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</si>
  <si>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</si>
  <si>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</si>
  <si>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</si>
  <si>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</si>
  <si>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</si>
  <si>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</si>
  <si>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</si>
  <si>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</si>
  <si>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</si>
  <si>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</si>
  <si>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</si>
  <si>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</si>
  <si>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</si>
  <si>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</si>
  <si>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</si>
  <si>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</si>
  <si>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</si>
  <si>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</si>
  <si>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</si>
  <si>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</si>
  <si>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</si>
  <si>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</si>
  <si>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</si>
  <si>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</si>
  <si>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</si>
  <si>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</si>
  <si>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</si>
  <si>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</si>
  <si>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</si>
  <si>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</si>
  <si>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</si>
  <si>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</si>
  <si>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</si>
  <si>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</si>
  <si>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</si>
  <si>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</si>
  <si>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</si>
  <si>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</si>
  <si>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</si>
  <si>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</si>
  <si>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</si>
  <si>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</si>
  <si>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</si>
  <si>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</si>
  <si>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</si>
  <si>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</si>
  <si>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</si>
  <si>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</si>
  <si>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</si>
  <si>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</si>
  <si>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</si>
  <si>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</si>
  <si>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</si>
  <si>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</si>
  <si>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</si>
  <si>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</si>
  <si>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</si>
  <si>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</si>
  <si>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</si>
  <si>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</si>
  <si>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</si>
  <si>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</si>
  <si>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</si>
  <si>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</si>
  <si>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</si>
  <si>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</si>
  <si>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</si>
  <si>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</si>
  <si>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</si>
  <si>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</si>
  <si>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</si>
  <si>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</si>
  <si>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</si>
  <si>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</si>
  <si>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</si>
  <si>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</si>
  <si>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</si>
  <si>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</si>
  <si>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</si>
  <si>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</si>
  <si>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</si>
  <si>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</si>
  <si>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</si>
  <si>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</si>
  <si>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</si>
  <si>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</si>
  <si>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</si>
  <si>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</si>
  <si>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</si>
  <si>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</si>
  <si>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</si>
  <si>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</si>
  <si>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</si>
  <si>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</si>
  <si>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</si>
  <si>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</si>
  <si>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</si>
  <si>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</si>
  <si>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</si>
  <si>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</si>
  <si>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</si>
  <si>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</si>
  <si>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</si>
  <si>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</si>
  <si>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</si>
  <si>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</si>
  <si>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</si>
  <si>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</si>
  <si>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</si>
  <si>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</si>
  <si>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</si>
  <si>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</si>
  <si>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</si>
  <si>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</si>
  <si>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</si>
  <si>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</si>
  <si>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</si>
  <si>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</si>
  <si>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</si>
  <si>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</si>
  <si>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</si>
  <si>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</si>
  <si>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</si>
  <si>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</si>
  <si>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</si>
  <si>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</si>
  <si>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</si>
  <si>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</si>
  <si>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</si>
  <si>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</si>
  <si>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</si>
  <si>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</si>
  <si>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</si>
  <si>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</si>
  <si>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</si>
  <si>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</si>
  <si>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</si>
  <si>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</si>
  <si>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</si>
  <si>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</si>
  <si>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</si>
  <si>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</si>
  <si>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</si>
  <si>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</si>
  <si>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</si>
  <si>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</si>
  <si>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</si>
  <si>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</si>
  <si>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</si>
  <si>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</si>
  <si>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</si>
  <si>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</si>
  <si>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</si>
  <si>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</si>
  <si>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</si>
  <si>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</si>
  <si>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</si>
  <si>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</si>
  <si>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</si>
  <si>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</si>
  <si>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</si>
  <si>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</si>
  <si>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</si>
  <si>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</si>
  <si>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</si>
  <si>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</si>
  <si>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</si>
  <si>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</si>
  <si>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</si>
  <si>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</si>
  <si>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</si>
  <si>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</si>
  <si>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</si>
  <si>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</si>
  <si>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</si>
  <si>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</si>
  <si>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</si>
  <si>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</si>
  <si>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</si>
  <si>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</si>
  <si>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</si>
  <si>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</si>
  <si>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</si>
  <si>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</si>
  <si>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</si>
  <si>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</si>
  <si>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</si>
  <si>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</si>
  <si>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</si>
  <si>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</si>
  <si>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</si>
  <si>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</si>
  <si>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</si>
  <si>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</si>
  <si>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</si>
  <si>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</si>
  <si>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</si>
  <si>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</si>
  <si>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</si>
  <si>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</si>
  <si>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</si>
  <si>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</si>
  <si>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</si>
  <si>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</si>
  <si>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</si>
  <si>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</si>
  <si>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</si>
  <si>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</si>
  <si>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</si>
  <si>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</si>
  <si>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</si>
  <si>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</si>
  <si>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</si>
  <si>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</si>
  <si>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</si>
  <si>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</si>
  <si>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</si>
  <si>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</si>
  <si>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</si>
  <si>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</si>
  <si>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</si>
  <si>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</si>
  <si>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</si>
  <si>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</si>
  <si>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</si>
  <si>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</si>
  <si>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</si>
  <si>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</si>
  <si>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</si>
  <si>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</si>
  <si>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</si>
  <si>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</si>
  <si>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</si>
  <si>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</si>
  <si>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</si>
  <si>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</si>
  <si>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</si>
  <si>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</si>
  <si>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</si>
  <si>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</si>
  <si>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</si>
  <si>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</si>
  <si>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</si>
  <si>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</si>
  <si>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</si>
  <si>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</si>
  <si>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</si>
  <si>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</si>
  <si>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</si>
  <si>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</si>
  <si>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</si>
  <si>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</si>
  <si>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</si>
  <si>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</si>
  <si>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</si>
  <si>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</si>
  <si>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</si>
  <si>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</si>
  <si>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</si>
  <si>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</si>
  <si>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</si>
  <si>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</si>
  <si>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</si>
  <si>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</si>
  <si>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</si>
  <si>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</si>
  <si>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</si>
  <si>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</si>
  <si>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</si>
  <si>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</si>
  <si>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</si>
  <si>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</si>
  <si>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</si>
  <si>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</si>
  <si>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</si>
  <si>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</si>
  <si>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</si>
  <si>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</si>
  <si>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</si>
  <si>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</si>
  <si>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</si>
  <si>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</si>
  <si>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</si>
  <si>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</si>
  <si>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</si>
  <si>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</si>
  <si>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</si>
  <si>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</si>
  <si>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</si>
  <si>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</si>
  <si>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</si>
  <si>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</si>
  <si>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</si>
  <si>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</si>
  <si>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</si>
  <si>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</si>
  <si>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</si>
  <si>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</si>
  <si>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</si>
  <si>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</si>
  <si>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</si>
  <si>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</si>
  <si>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</si>
  <si>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</si>
  <si>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</si>
  <si>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</si>
  <si>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</si>
  <si>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</si>
  <si>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</si>
  <si>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</si>
  <si>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</si>
  <si>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</si>
  <si>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</si>
  <si>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</si>
  <si>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</si>
  <si>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</si>
  <si>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</si>
  <si>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</si>
  <si>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</si>
  <si>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</si>
  <si>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</si>
  <si>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</si>
  <si>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</si>
  <si>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</si>
  <si>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</si>
  <si>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</si>
  <si>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</si>
  <si>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</si>
  <si>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</si>
  <si>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</si>
  <si>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</si>
  <si>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</si>
  <si>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</si>
  <si>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</si>
  <si>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</si>
  <si>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</si>
  <si>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</si>
  <si>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</si>
  <si>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</si>
  <si>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</si>
  <si>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</si>
  <si>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</si>
  <si>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</si>
  <si>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</si>
  <si>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</si>
  <si>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</si>
  <si>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</si>
  <si>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</si>
  <si>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</si>
  <si>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</si>
  <si>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</si>
  <si>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</si>
  <si>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</si>
  <si>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</si>
  <si>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</si>
  <si>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</si>
  <si>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</si>
  <si>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</si>
  <si>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</si>
  <si>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</si>
  <si>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</si>
  <si>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</si>
  <si>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</si>
  <si>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</si>
  <si>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</si>
  <si>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</si>
  <si>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</si>
  <si>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</si>
  <si>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</si>
  <si>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</si>
  <si>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</si>
  <si>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</si>
  <si>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</si>
  <si>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</si>
  <si>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</si>
  <si>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</si>
  <si>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</si>
  <si>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</si>
  <si>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</si>
  <si>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</si>
  <si>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</si>
  <si>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</si>
  <si>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</si>
  <si>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</si>
  <si>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</si>
  <si>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</si>
  <si>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</si>
  <si>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</si>
  <si>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</si>
  <si>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</si>
  <si>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</si>
  <si>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</si>
  <si>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</si>
  <si>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</si>
  <si>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</si>
  <si>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</si>
  <si>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</si>
  <si>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</si>
  <si>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</si>
  <si>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</si>
  <si>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</si>
  <si>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</si>
  <si>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</si>
  <si>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</si>
  <si>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</si>
  <si>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</si>
  <si>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</si>
  <si>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</si>
  <si>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</si>
  <si>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</si>
  <si>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</si>
  <si>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</si>
  <si>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</si>
  <si>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</si>
  <si>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</si>
  <si>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</si>
  <si>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</si>
  <si>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</si>
  <si>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</si>
  <si>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</si>
  <si>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</si>
  <si>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</si>
  <si>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</si>
  <si>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</si>
  <si>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</si>
  <si>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</si>
  <si>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</si>
  <si>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</si>
  <si>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</si>
  <si>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</si>
  <si>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</si>
  <si>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</si>
  <si>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</si>
  <si>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</si>
  <si>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</si>
  <si>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</si>
  <si>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</si>
  <si>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</si>
  <si>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</si>
  <si>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</si>
  <si>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</si>
  <si>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</si>
  <si>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</si>
  <si>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</si>
  <si>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</si>
  <si>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</si>
  <si>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</si>
  <si>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</si>
  <si>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</si>
  <si>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</si>
  <si>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</si>
  <si>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</si>
  <si>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</si>
  <si>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</si>
  <si>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</si>
  <si>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</si>
  <si>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</si>
  <si>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</si>
  <si>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</si>
  <si>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</si>
  <si>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</si>
  <si>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</si>
  <si>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</si>
  <si>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</si>
  <si>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</si>
  <si>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</si>
  <si>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</si>
  <si>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</si>
  <si>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</si>
  <si>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</si>
  <si>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</si>
  <si>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</si>
  <si>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</si>
  <si>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</si>
  <si>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</si>
  <si>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</si>
  <si>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</si>
  <si>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</si>
  <si>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</si>
  <si>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</si>
  <si>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</si>
  <si>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</si>
  <si>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</si>
  <si>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</si>
  <si>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</si>
  <si>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</si>
  <si>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</si>
  <si>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</si>
  <si>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</si>
  <si>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</si>
  <si>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</si>
  <si>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</si>
  <si>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</si>
  <si>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</si>
  <si>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</si>
  <si>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</si>
  <si>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</si>
  <si>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</si>
  <si>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</si>
  <si>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</si>
  <si>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</si>
  <si>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</si>
  <si>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</si>
  <si>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</si>
  <si>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</si>
  <si>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</si>
  <si>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</si>
  <si>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</si>
  <si>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</si>
  <si>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</si>
  <si>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</si>
  <si>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</si>
  <si>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</si>
  <si>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</si>
  <si>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</si>
  <si>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</si>
  <si>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</si>
  <si>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</si>
  <si>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</si>
  <si>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</si>
  <si>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</si>
  <si>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</si>
  <si>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</si>
  <si>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</si>
  <si>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</si>
  <si>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</si>
  <si>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</si>
  <si>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</si>
  <si>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</si>
  <si>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</si>
  <si>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</si>
  <si>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</si>
  <si>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</si>
  <si>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</si>
  <si>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</si>
  <si>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</si>
  <si>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</si>
  <si>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</si>
  <si>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</si>
  <si>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</si>
  <si>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</si>
  <si>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</si>
  <si>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</si>
  <si>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</si>
  <si>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</si>
  <si>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</si>
  <si>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</si>
  <si>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</si>
  <si>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</si>
  <si>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</si>
  <si>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</si>
  <si>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</si>
  <si>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</si>
  <si>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</si>
  <si>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</si>
  <si>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</si>
  <si>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</si>
  <si>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</si>
  <si>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</si>
  <si>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</si>
  <si>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</si>
  <si>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</si>
  <si>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</si>
  <si>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</si>
  <si>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</si>
  <si>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</si>
  <si>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</si>
  <si>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</si>
  <si>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</si>
  <si>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</si>
  <si>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</si>
  <si>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</si>
  <si>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</si>
  <si>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</si>
  <si>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</si>
  <si>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</si>
  <si>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</si>
  <si>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</si>
  <si>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</si>
  <si>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</si>
  <si>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</si>
  <si>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</si>
  <si>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</si>
  <si>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</si>
  <si>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</si>
  <si>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</si>
  <si>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</si>
  <si>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</si>
  <si>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</si>
  <si>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</si>
  <si>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</si>
  <si>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</si>
  <si>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</si>
  <si>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</si>
  <si>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</si>
  <si>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</si>
  <si>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</si>
  <si>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</si>
  <si>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</si>
  <si>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</si>
  <si>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</si>
  <si>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</si>
  <si>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</si>
  <si>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</si>
  <si>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</si>
  <si>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</si>
  <si>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</si>
  <si>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</si>
  <si>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</si>
  <si>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</si>
  <si>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</si>
  <si>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</si>
  <si>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</si>
  <si>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</si>
  <si>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</si>
  <si>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</si>
  <si>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</si>
  <si>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</si>
  <si>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</si>
  <si>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</si>
  <si>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</si>
  <si>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</si>
  <si>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</si>
  <si>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</si>
  <si>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</si>
  <si>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</si>
  <si>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</si>
  <si>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</si>
  <si>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</si>
  <si>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</si>
  <si>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</si>
  <si>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</si>
  <si>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</si>
  <si>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</si>
  <si>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</si>
  <si>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</si>
  <si>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</si>
  <si>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</si>
  <si>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</si>
  <si>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</si>
  <si>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</si>
  <si>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</si>
  <si>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</si>
  <si>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</si>
  <si>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</si>
  <si>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</si>
  <si>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</si>
  <si>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</si>
  <si>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</si>
  <si>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</si>
  <si>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</si>
  <si>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</si>
  <si>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</si>
  <si>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</si>
  <si>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</si>
  <si>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</si>
  <si>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</si>
  <si>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</si>
  <si>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</si>
  <si>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</si>
  <si>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</si>
  <si>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</si>
  <si>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</si>
  <si>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</si>
  <si>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</si>
  <si>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</si>
  <si>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</si>
  <si>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</si>
  <si>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</si>
  <si>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</si>
  <si>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</si>
  <si>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</si>
  <si>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</si>
  <si>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</si>
  <si>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</si>
  <si>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</si>
  <si>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</si>
  <si>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</si>
  <si>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</si>
  <si>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</si>
  <si>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</si>
  <si>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</si>
  <si>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</si>
  <si>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</si>
  <si>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</si>
  <si>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</si>
  <si>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</si>
  <si>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</si>
  <si>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</si>
  <si>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</si>
  <si>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</si>
  <si>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</si>
  <si>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</si>
  <si>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</si>
  <si>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</si>
  <si>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</si>
  <si>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</si>
  <si>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</si>
  <si>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</si>
  <si>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</si>
  <si>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</si>
  <si>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</si>
  <si>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</si>
  <si>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</si>
  <si>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</si>
  <si>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</si>
  <si>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</si>
  <si>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</si>
  <si>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</si>
  <si>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</si>
  <si>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</si>
  <si>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</si>
  <si>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</si>
  <si>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</si>
  <si>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</si>
  <si>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</si>
  <si>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</si>
  <si>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</si>
  <si>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</si>
  <si>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</si>
  <si>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</si>
  <si>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</si>
  <si>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</si>
  <si>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</si>
  <si>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</si>
  <si>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</si>
  <si>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</si>
  <si>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</si>
  <si>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</si>
  <si>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</si>
  <si>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</si>
  <si>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</si>
  <si>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</si>
  <si>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</si>
  <si>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</si>
  <si>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</si>
  <si>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</si>
  <si>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</si>
  <si>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</si>
  <si>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</si>
  <si>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</si>
  <si>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</si>
  <si>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</si>
  <si>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</si>
  <si>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</si>
  <si>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</si>
  <si>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</si>
  <si>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</si>
  <si>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</si>
  <si>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</si>
  <si>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</si>
  <si>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</si>
  <si>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</si>
  <si>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</si>
  <si>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</si>
  <si>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</si>
  <si>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</si>
  <si>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</si>
  <si>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</si>
  <si>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</si>
  <si>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</si>
  <si>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</si>
  <si>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</si>
  <si>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</si>
  <si>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</si>
  <si>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</si>
  <si>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</si>
  <si>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</si>
  <si>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</si>
  <si>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</si>
  <si>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</si>
  <si>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</si>
  <si>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</si>
  <si>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</si>
  <si>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</si>
  <si>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</si>
  <si>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</si>
  <si>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</si>
  <si>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</si>
  <si>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</si>
  <si>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</si>
  <si>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</si>
  <si>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</si>
  <si>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</si>
  <si>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</si>
  <si>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</si>
  <si>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</si>
  <si>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</si>
  <si>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</si>
  <si>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</si>
  <si>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</si>
  <si>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</si>
  <si>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</si>
  <si>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</si>
  <si>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</si>
  <si>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</si>
  <si>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</si>
  <si>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</si>
  <si>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</si>
  <si>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</si>
  <si>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</si>
  <si>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</si>
  <si>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</si>
  <si>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</si>
  <si>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</si>
  <si>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</si>
  <si>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</si>
  <si>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</si>
  <si>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</si>
  <si>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</si>
  <si>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</si>
  <si>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</si>
  <si>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</si>
  <si>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</si>
  <si>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</si>
  <si>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</si>
  <si>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</si>
  <si>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</si>
  <si>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</si>
  <si>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</si>
  <si>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</si>
  <si>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</si>
  <si>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</si>
  <si>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</si>
  <si>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</si>
  <si>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</si>
  <si>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</si>
  <si>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</si>
  <si>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</si>
  <si>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</si>
  <si>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</si>
  <si>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</si>
  <si>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</si>
  <si>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</si>
  <si>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</si>
  <si>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</si>
  <si>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</si>
  <si>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</si>
  <si>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</si>
  <si>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</si>
  <si>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</si>
  <si>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</si>
  <si>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</si>
  <si>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</si>
  <si>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</si>
  <si>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</si>
  <si>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</si>
  <si>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</si>
  <si>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</si>
  <si>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</si>
  <si>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</si>
  <si>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</si>
  <si>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</si>
  <si>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</si>
  <si>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</si>
  <si>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</si>
  <si>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</si>
  <si>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</si>
  <si>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</si>
  <si>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</si>
  <si>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</si>
  <si>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</si>
  <si>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</si>
  <si>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</si>
  <si>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</si>
  <si>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</si>
  <si>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</si>
  <si>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</si>
  <si>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</si>
  <si>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</si>
  <si>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</si>
  <si>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</si>
  <si>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</si>
  <si>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</si>
  <si>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</si>
  <si>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</si>
  <si>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</si>
  <si>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</si>
  <si>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</si>
  <si>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</si>
  <si>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</si>
  <si>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</si>
  <si>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</si>
  <si>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</si>
  <si>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</si>
  <si>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</si>
  <si>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</si>
  <si>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</si>
  <si>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</si>
  <si>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</si>
  <si>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</si>
  <si>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</si>
  <si>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</si>
  <si>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</si>
  <si>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</si>
  <si>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</si>
  <si>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</si>
  <si>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</si>
  <si>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</si>
  <si>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</si>
  <si>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</si>
  <si>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</si>
  <si>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</si>
  <si>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</si>
  <si>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</si>
  <si>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</si>
  <si>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</si>
  <si>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</si>
  <si>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</si>
  <si>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</si>
  <si>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</si>
  <si>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</si>
  <si>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</si>
  <si>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</si>
  <si>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</si>
  <si>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</si>
  <si>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</si>
  <si>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</si>
  <si>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</si>
  <si>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</si>
  <si>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</si>
  <si>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</si>
  <si>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</si>
  <si>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</si>
  <si>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</si>
  <si>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</si>
  <si>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</si>
  <si>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</si>
  <si>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</si>
  <si>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</si>
  <si>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</si>
  <si>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</si>
  <si>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</si>
  <si>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</si>
  <si>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</si>
  <si>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</si>
  <si>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</si>
  <si>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</si>
  <si>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</si>
  <si>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</si>
  <si>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</si>
  <si>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</si>
  <si>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</si>
  <si>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</si>
  <si>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</si>
  <si>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</si>
  <si>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</si>
  <si>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</si>
  <si>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</si>
  <si>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</si>
  <si>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</si>
  <si>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</si>
  <si>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</si>
  <si>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</si>
  <si>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</si>
  <si>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</si>
  <si>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</si>
  <si>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</si>
  <si>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</si>
  <si>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</si>
  <si>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</si>
  <si>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</si>
  <si>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</si>
  <si>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</si>
  <si>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</si>
  <si>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</si>
  <si>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</si>
  <si>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</si>
  <si>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</si>
  <si>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</si>
  <si>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</si>
  <si>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</si>
  <si>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</si>
  <si>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</si>
  <si>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</si>
  <si>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</si>
  <si>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</si>
  <si>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</si>
  <si>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</si>
  <si>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</si>
  <si>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</si>
  <si>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</si>
  <si>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</si>
  <si>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</si>
  <si>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</si>
  <si>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</si>
  <si>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</si>
  <si>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</si>
  <si>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</si>
  <si>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</si>
  <si>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</si>
  <si>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</si>
  <si>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</si>
  <si>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</si>
  <si>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</si>
  <si>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</si>
  <si>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</si>
  <si>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</si>
  <si>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</si>
  <si>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</si>
  <si>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</si>
  <si>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</si>
  <si>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</si>
  <si>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</si>
  <si>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</si>
  <si>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</si>
  <si>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</si>
  <si>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</si>
  <si>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</si>
  <si>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</si>
  <si>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</si>
  <si>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</si>
  <si>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</si>
  <si>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</si>
  <si>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</si>
  <si>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</si>
  <si>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</si>
  <si>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</si>
  <si>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</si>
  <si>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</si>
  <si>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</si>
  <si>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</si>
  <si>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</si>
  <si>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</si>
  <si>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</si>
  <si>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</si>
  <si>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</si>
  <si>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</si>
  <si>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</si>
  <si>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</si>
  <si>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</si>
  <si>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</si>
  <si>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</si>
  <si>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</si>
  <si>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</si>
  <si>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</si>
  <si>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</si>
  <si>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</si>
  <si>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</si>
  <si>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</si>
  <si>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</si>
  <si>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</si>
  <si>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</si>
  <si>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</si>
  <si>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</si>
  <si>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</si>
  <si>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</si>
  <si>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</si>
  <si>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</si>
  <si>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</si>
  <si>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</si>
  <si>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</si>
  <si>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</si>
  <si>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</si>
  <si>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</si>
  <si>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</si>
  <si>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</si>
  <si>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</si>
  <si>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</si>
  <si>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</si>
  <si>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</si>
  <si>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</si>
  <si>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</si>
  <si>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</si>
  <si>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</si>
  <si>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</si>
  <si>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</si>
  <si>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</si>
  <si>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</si>
  <si>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</si>
  <si>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</si>
  <si>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</si>
  <si>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</si>
  <si>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</si>
  <si>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</si>
  <si>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</si>
  <si>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</si>
  <si>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</si>
  <si>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</si>
  <si>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</si>
  <si>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</si>
  <si>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</si>
  <si>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</si>
  <si>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</si>
  <si>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</si>
  <si>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</si>
  <si>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</si>
  <si>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</si>
  <si>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</si>
  <si>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</si>
  <si>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</si>
  <si>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</si>
  <si>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</si>
  <si>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</si>
  <si>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</si>
  <si>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</si>
  <si>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</si>
  <si>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</si>
  <si>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</si>
  <si>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</si>
  <si>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</si>
  <si>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</si>
  <si>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</si>
  <si>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</si>
  <si>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</si>
  <si>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</si>
  <si>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</si>
  <si>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</si>
  <si>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</si>
  <si>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</si>
  <si>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</si>
  <si>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</si>
  <si>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</si>
  <si>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</si>
  <si>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</si>
  <si>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</si>
  <si>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</si>
  <si>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</si>
  <si>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</si>
  <si>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</si>
  <si>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</si>
  <si>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</si>
  <si>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</si>
  <si>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</si>
  <si>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</si>
  <si>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</si>
  <si>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</si>
  <si>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</si>
  <si>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</si>
  <si>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</si>
  <si>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</si>
  <si>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</si>
  <si>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</si>
  <si>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</si>
  <si>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</si>
  <si>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</si>
  <si>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</si>
  <si>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</si>
  <si>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</si>
  <si>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</si>
  <si>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</si>
  <si>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</si>
  <si>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</si>
  <si>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</si>
  <si>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</si>
  <si>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</si>
  <si>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</si>
  <si>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</si>
  <si>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</si>
  <si>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</si>
  <si>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</si>
  <si>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</si>
  <si>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</si>
  <si>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</si>
  <si>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</si>
  <si>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</si>
  <si>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</si>
  <si>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</si>
  <si>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</si>
  <si>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</si>
  <si>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</si>
  <si>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</si>
  <si>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</si>
  <si>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</si>
  <si>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</si>
  <si>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</si>
  <si>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</si>
  <si>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</si>
  <si>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</si>
  <si>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</si>
  <si>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</si>
  <si>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</si>
  <si>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</si>
  <si>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</si>
  <si>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</si>
  <si>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</si>
  <si>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</si>
  <si>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</si>
  <si>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</si>
  <si>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</si>
  <si>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</si>
  <si>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</si>
  <si>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</si>
  <si>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</si>
  <si>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</si>
  <si>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</si>
  <si>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</si>
  <si>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</si>
  <si>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</si>
  <si>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</si>
  <si>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</si>
  <si>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</si>
  <si>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</si>
  <si>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</si>
  <si>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</si>
  <si>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</si>
  <si>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</si>
  <si>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</si>
  <si>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</si>
  <si>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</si>
  <si>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</si>
  <si>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</si>
  <si>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</si>
  <si>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</si>
  <si>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</si>
  <si>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</si>
  <si>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</si>
  <si>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</si>
  <si>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</si>
  <si>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</si>
  <si>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</si>
  <si>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</si>
  <si>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</si>
  <si>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</si>
  <si>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</si>
  <si>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</si>
  <si>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</si>
  <si>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</si>
  <si>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</si>
  <si>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</si>
  <si>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</si>
  <si>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</si>
  <si>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</si>
  <si>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</si>
  <si>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</si>
  <si>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</si>
  <si>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</si>
  <si>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</si>
  <si>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</si>
  <si>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</si>
  <si>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</si>
  <si>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</si>
  <si>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</si>
  <si>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</si>
  <si>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</si>
  <si>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</si>
  <si>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</si>
  <si>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</si>
  <si>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</si>
  <si>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</si>
  <si>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</si>
  <si>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</si>
  <si>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</si>
  <si>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</si>
  <si>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</si>
  <si>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</si>
  <si>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</si>
  <si>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</si>
  <si>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</si>
  <si>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</si>
  <si>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</si>
  <si>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</si>
  <si>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</si>
  <si>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</si>
  <si>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</si>
  <si>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</si>
  <si>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</si>
  <si>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</si>
  <si>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</si>
  <si>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</si>
  <si>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</si>
  <si>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</si>
  <si>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</si>
  <si>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</si>
  <si>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</si>
  <si>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</si>
  <si>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</si>
  <si>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</si>
  <si>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</si>
  <si>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</si>
  <si>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</si>
  <si>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</si>
  <si>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</si>
  <si>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</si>
  <si>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</si>
  <si>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</si>
  <si>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</si>
  <si>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</si>
  <si>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</si>
  <si>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</si>
  <si>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</si>
  <si>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</si>
  <si>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</si>
  <si>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</si>
  <si>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</si>
  <si>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</si>
  <si>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</si>
  <si>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</si>
  <si>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</si>
  <si>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</si>
  <si>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</si>
  <si>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</si>
  <si>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</si>
  <si>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</si>
  <si>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</si>
  <si>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</si>
  <si>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</si>
  <si>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</si>
  <si>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</si>
  <si>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</si>
  <si>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</si>
  <si>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</si>
  <si>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</si>
  <si>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</si>
  <si>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</si>
  <si>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</si>
  <si>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</si>
  <si>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</si>
  <si>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</si>
  <si>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</si>
  <si>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</si>
  <si>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</si>
  <si>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</si>
  <si>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</si>
  <si>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</si>
  <si>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</si>
  <si>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</si>
  <si>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</si>
  <si>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</si>
  <si>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</si>
  <si>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</si>
  <si>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</si>
  <si>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</si>
  <si>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</si>
  <si>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</si>
  <si>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</si>
  <si>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</si>
  <si>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</si>
  <si>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</si>
  <si>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</si>
  <si>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</si>
  <si>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</si>
  <si>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</si>
  <si>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</si>
  <si>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</si>
  <si>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</si>
  <si>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</si>
  <si>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</si>
  <si>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</si>
  <si>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</si>
  <si>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</si>
  <si>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</si>
  <si>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</si>
  <si>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</si>
  <si>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</si>
  <si>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</si>
  <si>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</si>
  <si>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</si>
  <si>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</si>
  <si>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</si>
  <si>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</si>
  <si>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</si>
  <si>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</si>
  <si>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</si>
  <si>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</si>
  <si>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</si>
  <si>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</si>
  <si>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</si>
  <si>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</si>
  <si>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</si>
  <si>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</si>
  <si>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</si>
  <si>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</si>
  <si>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</si>
  <si>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</si>
  <si>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</si>
  <si>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</si>
  <si>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</si>
  <si>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</si>
  <si>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</si>
  <si>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</si>
  <si>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</si>
  <si>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</si>
  <si>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</si>
  <si>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</si>
  <si>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</si>
  <si>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</si>
  <si>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</si>
  <si>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</si>
  <si>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</si>
  <si>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</si>
  <si>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</si>
  <si>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</si>
  <si>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</si>
  <si>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</si>
  <si>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</si>
  <si>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</si>
  <si>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</si>
  <si>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</si>
  <si>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</si>
  <si>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</si>
  <si>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</si>
  <si>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</si>
  <si>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</si>
  <si>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</si>
  <si>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</si>
  <si>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</si>
  <si>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</si>
  <si>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</si>
  <si>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</si>
  <si>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</si>
  <si>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</si>
  <si>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</si>
  <si>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</si>
  <si>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</si>
  <si>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</si>
  <si>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</si>
  <si>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</si>
  <si>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</si>
  <si>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</si>
  <si>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</si>
  <si>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</si>
  <si>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</si>
  <si>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</si>
  <si>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</si>
  <si>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</si>
  <si>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</si>
  <si>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</si>
  <si>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</si>
  <si>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</si>
  <si>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</si>
  <si>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</si>
  <si>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</si>
  <si>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</si>
  <si>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</si>
  <si>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</si>
  <si>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</si>
  <si>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</si>
  <si>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</si>
  <si>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</si>
  <si>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</si>
  <si>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</si>
  <si>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</si>
  <si>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</si>
  <si>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</si>
  <si>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</si>
  <si>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</si>
  <si>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</si>
  <si>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</si>
  <si>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</si>
  <si>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</si>
  <si>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</si>
  <si>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</si>
  <si>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</si>
  <si>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</si>
  <si>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</si>
  <si>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</si>
  <si>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</si>
  <si>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</si>
  <si>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</si>
  <si>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</si>
  <si>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</si>
  <si>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</si>
  <si>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</si>
  <si>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</si>
  <si>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</si>
  <si>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</si>
  <si>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</si>
  <si>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</si>
  <si>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</si>
  <si>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</si>
  <si>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</si>
  <si>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</si>
  <si>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</si>
  <si>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</si>
  <si>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</si>
  <si>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</si>
  <si>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</si>
  <si>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</si>
  <si>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</si>
  <si>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</si>
  <si>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</si>
  <si>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</si>
  <si>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</si>
  <si>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</si>
  <si>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</si>
  <si>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</si>
  <si>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</si>
  <si>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</si>
  <si>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</si>
  <si>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</si>
  <si>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</si>
  <si>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</si>
  <si>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</si>
  <si>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</si>
  <si>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</si>
  <si>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</si>
  <si>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</si>
  <si>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</si>
  <si>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</si>
  <si>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</si>
  <si>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</si>
  <si>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</si>
  <si>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</si>
  <si>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</si>
  <si>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</si>
  <si>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</si>
  <si>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</si>
  <si>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</si>
  <si>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</si>
  <si>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</si>
  <si>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</si>
  <si>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</si>
  <si>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</si>
  <si>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</si>
  <si>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</si>
  <si>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</si>
  <si>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</si>
  <si>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</si>
  <si>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</si>
  <si>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</si>
  <si>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</si>
  <si>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</si>
  <si>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</si>
  <si>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</si>
  <si>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</si>
  <si>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</si>
  <si>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</si>
  <si>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</si>
  <si>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</si>
  <si>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</si>
  <si>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</si>
  <si>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</si>
  <si>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</si>
  <si>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</si>
  <si>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</si>
  <si>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</si>
  <si>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</si>
  <si>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</si>
  <si>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</si>
  <si>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</si>
  <si>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</si>
  <si>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</si>
  <si>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</si>
  <si>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</si>
  <si>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</si>
  <si>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</si>
  <si>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</si>
  <si>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</si>
  <si>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</si>
  <si>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</si>
  <si>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</si>
  <si>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</si>
  <si>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</si>
  <si>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</si>
  <si>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</si>
  <si>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</si>
  <si>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</si>
  <si>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</si>
  <si>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</si>
  <si>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</si>
  <si>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</si>
  <si>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</si>
  <si>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</si>
  <si>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</si>
  <si>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</si>
  <si>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</si>
  <si>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</si>
  <si>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</si>
  <si>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</si>
  <si>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</si>
  <si>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</si>
  <si>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</si>
  <si>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</si>
  <si>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</si>
  <si>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</si>
  <si>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</si>
  <si>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</si>
  <si>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</si>
  <si>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</si>
  <si>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</si>
  <si>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</si>
  <si>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</si>
  <si>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</si>
  <si>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</si>
  <si>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</si>
  <si>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</si>
  <si>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</si>
  <si>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</si>
  <si>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</si>
  <si>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</si>
  <si>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</si>
  <si>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</si>
  <si>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</si>
  <si>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</si>
  <si>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</si>
  <si>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</si>
  <si>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</si>
  <si>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</si>
  <si>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</si>
  <si>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</si>
  <si>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</si>
  <si>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</si>
  <si>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</si>
  <si>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</si>
  <si>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</si>
  <si>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</si>
  <si>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</si>
  <si>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</si>
  <si>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</si>
  <si>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</si>
  <si>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</si>
  <si>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</si>
  <si>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</si>
  <si>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</si>
  <si>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</si>
  <si>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</si>
  <si>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</si>
  <si>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</si>
  <si>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</si>
  <si>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</si>
  <si>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</si>
  <si>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</si>
  <si>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</si>
  <si>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</si>
  <si>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</si>
  <si>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</si>
  <si>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</si>
  <si>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</si>
  <si>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</si>
  <si>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</si>
  <si>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</si>
  <si>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</si>
  <si>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</si>
  <si>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</si>
  <si>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</si>
  <si>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</si>
  <si>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</si>
  <si>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</si>
  <si>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</si>
  <si>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</si>
  <si>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</si>
  <si>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</si>
  <si>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</si>
  <si>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</si>
  <si>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</si>
  <si>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</si>
  <si>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</si>
  <si>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</si>
  <si>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</si>
  <si>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</si>
  <si>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</si>
  <si>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</si>
  <si>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</si>
  <si>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</si>
  <si>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</si>
  <si>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</si>
  <si>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</si>
  <si>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</si>
  <si>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</si>
  <si>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</si>
  <si>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</si>
  <si>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</si>
  <si>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</si>
  <si>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</si>
  <si>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</si>
  <si>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</si>
  <si>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</si>
  <si>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</si>
  <si>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</si>
  <si>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</si>
  <si>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</si>
  <si>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</si>
  <si>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</si>
  <si>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</si>
  <si>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</si>
  <si>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</si>
  <si>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</si>
  <si>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</si>
  <si>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</si>
  <si>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</si>
  <si>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</si>
  <si>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</si>
  <si>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</si>
  <si>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</si>
  <si>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</si>
  <si>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</si>
  <si>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</si>
  <si>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</si>
  <si>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</si>
  <si>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</si>
  <si>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</si>
  <si>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</si>
  <si>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</si>
  <si>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</si>
  <si>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</si>
  <si>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</si>
  <si>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</si>
  <si>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</si>
  <si>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</si>
  <si>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</si>
  <si>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</si>
  <si>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</si>
  <si>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</si>
  <si>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</si>
  <si>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</si>
  <si>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</si>
  <si>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</si>
  <si>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</si>
  <si>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</si>
  <si>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</si>
  <si>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</si>
  <si>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</si>
  <si>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</si>
  <si>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</si>
  <si>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</si>
  <si>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</si>
  <si>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</si>
  <si>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</si>
  <si>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</si>
  <si>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</si>
  <si>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</si>
  <si>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</si>
  <si>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</si>
  <si>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</si>
  <si>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</si>
  <si>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</si>
  <si>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</si>
  <si>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</si>
  <si>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</si>
  <si>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</si>
  <si>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</si>
  <si>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</si>
  <si>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</si>
  <si>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</si>
  <si>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</si>
  <si>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</si>
  <si>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</si>
  <si>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</si>
  <si>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</si>
  <si>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</si>
  <si>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</si>
  <si>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</si>
  <si>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</si>
  <si>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</si>
  <si>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</si>
  <si>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</si>
  <si>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</si>
  <si>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</si>
  <si>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</si>
  <si>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</si>
  <si>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</si>
  <si>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</si>
  <si>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</si>
  <si>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</si>
  <si>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</si>
  <si>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</si>
  <si>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</si>
  <si>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</si>
  <si>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</si>
  <si>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</si>
  <si>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</si>
  <si>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</si>
  <si>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</si>
  <si>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</si>
  <si>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</si>
  <si>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</si>
  <si>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</si>
  <si>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</si>
  <si>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</si>
  <si>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</si>
  <si>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</si>
  <si>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</si>
  <si>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</si>
  <si>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</si>
  <si>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</si>
  <si>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</si>
  <si>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</si>
  <si>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</si>
  <si>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</si>
  <si>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</si>
  <si>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</si>
  <si>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</si>
  <si>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</si>
  <si>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</si>
  <si>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</si>
  <si>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</si>
  <si>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</si>
  <si>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</si>
  <si>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</si>
  <si>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</si>
  <si>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</si>
  <si>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</si>
  <si>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</si>
  <si>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</si>
  <si>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</si>
  <si>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</si>
  <si>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</si>
  <si>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</si>
  <si>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</si>
  <si>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</si>
  <si>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</si>
  <si>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</si>
  <si>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</si>
  <si>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</si>
  <si>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</si>
  <si>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</si>
  <si>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</si>
  <si>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</si>
  <si>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</si>
  <si>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</si>
  <si>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</si>
  <si>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</si>
  <si>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</si>
  <si>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</si>
  <si>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</si>
  <si>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</si>
  <si>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</si>
  <si>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</si>
  <si>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</si>
  <si>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</si>
  <si>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</si>
  <si>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</si>
  <si>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</si>
  <si>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</si>
  <si>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</si>
  <si>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</si>
  <si>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</si>
  <si>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</si>
  <si>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</si>
  <si>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</si>
  <si>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</si>
  <si>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</si>
  <si>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</si>
  <si>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</si>
  <si>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</si>
  <si>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</si>
  <si>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</si>
  <si>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</si>
  <si>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</si>
  <si>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</si>
  <si>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</si>
  <si>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</si>
  <si>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</si>
  <si>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</si>
  <si>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</si>
  <si>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</si>
  <si>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</si>
  <si>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</si>
  <si>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</si>
  <si>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</si>
  <si>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</si>
  <si>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</si>
  <si>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</si>
  <si>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</si>
  <si>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</si>
  <si>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</si>
  <si>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</si>
  <si>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</si>
  <si>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</si>
  <si>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</si>
  <si>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</si>
  <si>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</si>
  <si>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</si>
  <si>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</si>
  <si>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</si>
  <si>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</si>
  <si>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</si>
  <si>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</si>
  <si>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</si>
  <si>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</si>
  <si>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</si>
  <si>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</si>
  <si>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</si>
  <si>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</si>
  <si>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</si>
  <si>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</si>
  <si>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</si>
  <si>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</si>
  <si>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</si>
  <si>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</si>
  <si>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</si>
  <si>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</si>
  <si>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</si>
  <si>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</si>
  <si>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</si>
  <si>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</si>
  <si>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</si>
  <si>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</si>
  <si>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</si>
  <si>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</si>
  <si>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</si>
  <si>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</si>
  <si>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</si>
  <si>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</si>
  <si>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</si>
  <si>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</si>
  <si>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</si>
  <si>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</si>
  <si>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</si>
  <si>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</si>
  <si>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</si>
  <si>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</si>
  <si>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</si>
  <si>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</si>
  <si>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</si>
  <si>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</si>
  <si>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</si>
  <si>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</si>
  <si>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</si>
  <si>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</si>
  <si>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</si>
  <si>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</si>
  <si>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</si>
  <si>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</si>
  <si>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</si>
  <si>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</si>
  <si>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</si>
  <si>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</si>
  <si>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</si>
  <si>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</si>
  <si>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</si>
  <si>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</si>
  <si>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</si>
  <si>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</si>
  <si>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</si>
  <si>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</si>
  <si>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</si>
  <si>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</si>
  <si>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</si>
  <si>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</si>
  <si>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</si>
  <si>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</si>
  <si>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</si>
  <si>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</si>
  <si>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</si>
  <si>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</si>
  <si>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</si>
  <si>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</si>
  <si>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</si>
  <si>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</si>
  <si>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</si>
  <si>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</si>
  <si>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</si>
  <si>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</si>
  <si>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</si>
  <si>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</si>
  <si>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</si>
  <si>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</si>
  <si>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</si>
  <si>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</si>
  <si>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</si>
  <si>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</si>
  <si>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</si>
  <si>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</si>
  <si>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</si>
  <si>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</si>
  <si>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</si>
  <si>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</si>
  <si>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</si>
  <si>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</si>
  <si>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</si>
  <si>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</si>
  <si>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</si>
  <si>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</si>
  <si>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</si>
  <si>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</si>
  <si>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</si>
  <si>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</si>
  <si>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</si>
  <si>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</si>
  <si>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</si>
  <si>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</si>
  <si>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</si>
  <si>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</si>
  <si>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</si>
  <si>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</si>
  <si>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</si>
  <si>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</si>
  <si>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</si>
  <si>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</si>
  <si>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</si>
  <si>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</si>
  <si>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</si>
  <si>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</si>
  <si>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</si>
  <si>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</si>
  <si>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</si>
  <si>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</si>
  <si>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</si>
  <si>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</si>
  <si>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</si>
  <si>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</si>
  <si>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</si>
  <si>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</si>
  <si>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</si>
  <si>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</si>
  <si>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</si>
  <si>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</si>
  <si>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</si>
  <si>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</si>
  <si>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</si>
  <si>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</si>
  <si>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</si>
  <si>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</si>
  <si>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</si>
  <si>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</si>
  <si>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</si>
  <si>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</si>
  <si>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</si>
  <si>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</si>
  <si>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</si>
  <si>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</si>
  <si>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</si>
  <si>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</si>
  <si>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</si>
  <si>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</si>
  <si>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</si>
  <si>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</si>
  <si>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</si>
  <si>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</si>
  <si>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</si>
  <si>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</si>
  <si>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</si>
  <si>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</si>
  <si>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</si>
  <si>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</si>
  <si>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</si>
  <si>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</si>
  <si>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</si>
  <si>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</si>
  <si>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</si>
  <si>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</si>
  <si>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</si>
  <si>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</si>
  <si>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</si>
  <si>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</si>
  <si>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</si>
  <si>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</si>
  <si>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</si>
  <si>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</si>
  <si>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</si>
  <si>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</si>
  <si>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</si>
  <si>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</si>
  <si>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</si>
  <si>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</si>
  <si>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</si>
  <si>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</si>
  <si>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</si>
  <si>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</si>
  <si>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</si>
  <si>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</si>
  <si>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</si>
  <si>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</si>
  <si>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</si>
  <si>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</si>
  <si>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</si>
  <si>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</si>
  <si>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</si>
  <si>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</si>
  <si>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</si>
  <si>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</si>
  <si>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</si>
  <si>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</si>
  <si>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</si>
  <si>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</si>
  <si>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</si>
  <si>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</si>
  <si>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</si>
  <si>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</si>
  <si>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</si>
  <si>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</si>
  <si>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</si>
  <si>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</si>
  <si>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</si>
  <si>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</si>
  <si>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</si>
  <si>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</si>
  <si>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</si>
  <si>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</si>
  <si>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</si>
  <si>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</si>
  <si>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</si>
  <si>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</si>
  <si>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</si>
  <si>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</si>
  <si>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</si>
  <si>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</si>
  <si>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</si>
  <si>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</si>
  <si>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</si>
  <si>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</si>
  <si>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</si>
  <si>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</si>
  <si>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</si>
  <si>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</si>
  <si>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</si>
  <si>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</si>
  <si>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</si>
  <si>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</si>
  <si>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</si>
  <si>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</si>
  <si>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</si>
  <si>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</si>
  <si>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</si>
  <si>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</si>
  <si>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</si>
  <si>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</si>
  <si>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</si>
  <si>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</si>
  <si>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</si>
  <si>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</si>
  <si>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</si>
  <si>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</si>
  <si>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</si>
  <si>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</si>
  <si>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</si>
  <si>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</si>
  <si>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</si>
  <si>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</si>
  <si>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</si>
  <si>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</si>
  <si>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</si>
  <si>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</si>
  <si>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</si>
  <si>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</si>
  <si>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</si>
  <si>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</si>
  <si>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</si>
  <si>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</si>
  <si>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</si>
  <si>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</si>
  <si>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</si>
  <si>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</si>
  <si>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</si>
  <si>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</si>
  <si>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</si>
  <si>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</si>
  <si>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</si>
  <si>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</si>
  <si>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</si>
  <si>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</si>
  <si>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</si>
  <si>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</si>
  <si>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</si>
  <si>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</si>
  <si>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</si>
  <si>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</si>
  <si>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</si>
  <si>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</si>
  <si>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</si>
  <si>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</si>
  <si>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</si>
  <si>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</si>
  <si>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</si>
  <si>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</si>
  <si>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</si>
  <si>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</si>
  <si>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</si>
  <si>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</si>
  <si>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</si>
  <si>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</si>
  <si>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</si>
  <si>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</si>
  <si>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</si>
  <si>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</si>
  <si>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</si>
  <si>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</si>
  <si>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</si>
  <si>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</si>
  <si>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</si>
  <si>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</si>
  <si>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</si>
  <si>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</si>
  <si>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</si>
  <si>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</si>
  <si>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</si>
  <si>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</si>
  <si>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</si>
  <si>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</si>
  <si>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</si>
  <si>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</si>
  <si>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</si>
  <si>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</si>
  <si>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</si>
  <si>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</si>
  <si>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</si>
  <si>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</si>
  <si>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</si>
  <si>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</si>
  <si>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</si>
  <si>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</si>
  <si>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</si>
  <si>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</si>
  <si>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</si>
  <si>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</si>
  <si>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</si>
  <si>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</si>
  <si>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</si>
  <si>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</si>
  <si>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</si>
  <si>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</si>
  <si>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</si>
  <si>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</si>
  <si>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</si>
  <si>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</si>
  <si>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</si>
  <si>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</si>
  <si>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</si>
  <si>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</si>
  <si>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</si>
  <si>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</si>
  <si>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</si>
  <si>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</si>
  <si>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</si>
  <si>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</si>
  <si>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</si>
  <si>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</si>
  <si>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</si>
  <si>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</si>
  <si>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</si>
  <si>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</si>
  <si>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</si>
  <si>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</si>
  <si>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</si>
  <si>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</si>
  <si>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</si>
  <si>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</si>
  <si>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</si>
  <si>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</si>
  <si>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</si>
  <si>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</si>
  <si>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</si>
  <si>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</si>
  <si>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</si>
  <si>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</si>
  <si>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</si>
  <si>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</si>
  <si>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</si>
  <si>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</si>
  <si>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</si>
  <si>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</si>
  <si>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</si>
  <si>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</si>
  <si>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</si>
  <si>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</si>
  <si>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</si>
  <si>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</si>
  <si>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</si>
  <si>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</si>
  <si>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</si>
  <si>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</si>
  <si>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</si>
  <si>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</si>
  <si>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</si>
  <si>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</si>
  <si>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</si>
  <si>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</si>
  <si>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</si>
  <si>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</si>
  <si>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</si>
  <si>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</si>
  <si>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</si>
  <si>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</si>
  <si>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</si>
  <si>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</si>
  <si>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</si>
  <si>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</si>
  <si>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</si>
  <si>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</si>
  <si>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</si>
  <si>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</si>
  <si>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</si>
  <si>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</si>
  <si>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</si>
  <si>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</si>
  <si>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</si>
  <si>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</si>
  <si>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</si>
  <si>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</si>
  <si>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</si>
  <si>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</si>
  <si>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</si>
  <si>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</si>
  <si>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</si>
  <si>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</si>
  <si>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</si>
  <si>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</si>
  <si>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</si>
  <si>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</si>
  <si>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</si>
  <si>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</si>
  <si>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</si>
  <si>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</si>
  <si>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</si>
  <si>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</si>
  <si>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</si>
  <si>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</si>
  <si>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</si>
  <si>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</si>
  <si>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</si>
  <si>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</si>
  <si>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</si>
  <si>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</si>
  <si>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</si>
  <si>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</si>
  <si>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</si>
  <si>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</si>
  <si>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</si>
  <si>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</si>
  <si>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</si>
  <si>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</si>
  <si>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</si>
  <si>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</si>
  <si>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</si>
  <si>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</si>
  <si>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</si>
  <si>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</si>
  <si>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</si>
  <si>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</si>
  <si>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</si>
  <si>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</si>
  <si>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</si>
  <si>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</si>
  <si>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</si>
  <si>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</si>
  <si>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</si>
  <si>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</si>
  <si>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</si>
  <si>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</si>
  <si>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</si>
  <si>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</si>
  <si>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</si>
  <si>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</si>
  <si>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</si>
  <si>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</si>
  <si>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</si>
  <si>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</si>
  <si>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</si>
  <si>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</si>
  <si>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</si>
  <si>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</si>
  <si>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</si>
  <si>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</si>
  <si>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</si>
  <si>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</si>
  <si>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</si>
  <si>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</si>
  <si>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</si>
  <si>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</si>
  <si>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</si>
  <si>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</si>
  <si>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</si>
  <si>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</si>
  <si>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</si>
  <si>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</si>
  <si>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</si>
  <si>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</si>
  <si>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</si>
  <si>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</si>
  <si>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</si>
  <si>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</si>
  <si>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</si>
  <si>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</si>
  <si>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</si>
  <si>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</si>
  <si>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</si>
  <si>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</si>
  <si>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</si>
  <si>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</si>
  <si>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</si>
  <si>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</si>
  <si>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</si>
  <si>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</si>
  <si>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</si>
  <si>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</si>
  <si>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</si>
  <si>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</si>
  <si>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</si>
  <si>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</si>
  <si>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</si>
  <si>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</si>
  <si>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</si>
  <si>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</si>
  <si>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</si>
  <si>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</si>
  <si>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</si>
  <si>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</si>
  <si>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</si>
  <si>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</si>
  <si>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</si>
  <si>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</si>
  <si>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</si>
  <si>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</si>
  <si>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</si>
  <si>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</si>
  <si>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</si>
  <si>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</si>
  <si>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</si>
  <si>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Waiting for other Materail (Back Order)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</si>
  <si>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</si>
  <si>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</si>
  <si>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</si>
  <si>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</si>
  <si>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</si>
  <si>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</si>
  <si>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</si>
  <si>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</si>
  <si>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</si>
  <si>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</si>
  <si>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</si>
  <si>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</si>
  <si>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</si>
  <si>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</si>
  <si>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</si>
  <si>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</si>
  <si>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</si>
  <si>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</si>
  <si>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</si>
  <si>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</si>
  <si>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</si>
  <si>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</si>
  <si>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</si>
  <si>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</si>
  <si>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</si>
  <si>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</si>
  <si>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</si>
  <si>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</si>
  <si>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</si>
  <si>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</si>
  <si>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</si>
  <si>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</si>
  <si>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</si>
  <si>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</si>
  <si>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</si>
  <si>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</si>
  <si>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</si>
  <si>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</si>
  <si>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</si>
  <si>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</si>
  <si>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</si>
  <si>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</si>
  <si>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</si>
  <si>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</si>
  <si>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</si>
  <si>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</si>
  <si>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</si>
  <si>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</si>
  <si>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</si>
  <si>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</si>
  <si>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</si>
  <si>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</si>
  <si>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</si>
  <si>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</si>
  <si>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</si>
  <si>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</si>
  <si>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</si>
  <si>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</si>
  <si>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</si>
  <si>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</si>
  <si>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</si>
  <si>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</si>
  <si>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</si>
  <si>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</si>
  <si>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</si>
  <si>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</si>
  <si>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</si>
  <si>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</si>
  <si>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</si>
  <si>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</si>
  <si>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</si>
  <si>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</si>
  <si>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</si>
  <si>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</si>
  <si>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</si>
  <si>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</si>
  <si>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</si>
  <si>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</si>
  <si>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</si>
  <si>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</si>
  <si>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</si>
  <si>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</si>
  <si>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</si>
  <si>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</si>
  <si>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</si>
  <si>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</si>
  <si>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</si>
  <si>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</si>
  <si>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</si>
  <si>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</si>
  <si>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</si>
  <si>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</si>
  <si>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</si>
  <si>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</si>
  <si>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</si>
  <si>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</si>
  <si>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</si>
  <si>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</si>
  <si>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</si>
  <si>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</si>
  <si>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</si>
  <si>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</si>
  <si>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</si>
  <si>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</si>
  <si>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</si>
  <si>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</si>
  <si>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</si>
  <si>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</si>
  <si>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</si>
  <si>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</si>
  <si>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</si>
  <si>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</si>
  <si>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</si>
  <si>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</si>
  <si>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</si>
  <si>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</si>
  <si>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</si>
  <si>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</si>
  <si>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</si>
  <si>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</si>
  <si>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</si>
  <si>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</si>
  <si>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</si>
  <si>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</si>
  <si>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</si>
  <si>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</si>
  <si>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</si>
  <si>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</si>
  <si>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</si>
  <si>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</si>
  <si>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</si>
  <si>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</si>
  <si>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</si>
  <si>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</si>
  <si>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</si>
  <si>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</si>
  <si>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</si>
  <si>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</si>
  <si>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</si>
  <si>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</si>
  <si>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</si>
  <si>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</si>
  <si>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</si>
  <si>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</si>
  <si>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</si>
  <si>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</si>
  <si>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</si>
  <si>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</si>
  <si>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</si>
  <si>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</si>
  <si>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</si>
  <si>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</si>
  <si>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</si>
  <si>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</si>
  <si>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</si>
  <si>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</si>
  <si>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</si>
  <si>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</si>
  <si>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</si>
  <si>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</si>
  <si>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</si>
  <si>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</si>
  <si>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</si>
  <si>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</si>
  <si>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</si>
  <si>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</si>
  <si>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</si>
  <si>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</si>
  <si>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</si>
  <si>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</si>
  <si>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</si>
  <si>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</si>
  <si>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</si>
  <si>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</si>
  <si>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</si>
  <si>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</si>
  <si>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</si>
  <si>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</si>
  <si>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</si>
  <si>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</si>
  <si>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</si>
  <si>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</si>
  <si>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</si>
  <si>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</si>
  <si>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</si>
  <si>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</si>
  <si>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</si>
  <si>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</si>
  <si>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</si>
  <si>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</si>
  <si>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</si>
  <si>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</si>
  <si>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</si>
  <si>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</si>
  <si>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</si>
  <si>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</si>
  <si>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</si>
  <si>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</si>
  <si>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</si>
  <si>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</si>
  <si>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</si>
  <si>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</si>
  <si>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</si>
  <si>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</si>
  <si>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</si>
  <si>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</si>
  <si>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</si>
  <si>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</si>
  <si>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</si>
  <si>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</si>
  <si>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</si>
  <si>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</si>
  <si>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</si>
  <si>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</si>
  <si>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</si>
  <si>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</si>
  <si>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</si>
  <si>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</si>
  <si>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</si>
  <si>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</si>
  <si>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</si>
  <si>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</si>
  <si>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</si>
  <si>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</si>
  <si>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</si>
  <si>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</si>
  <si>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</si>
  <si>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</si>
  <si>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</si>
  <si>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</si>
  <si>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</si>
  <si>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</si>
  <si>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</si>
  <si>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</si>
  <si>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</si>
  <si>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</si>
  <si>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</si>
  <si>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</si>
  <si>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</si>
  <si>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</si>
  <si>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</si>
  <si>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</si>
  <si>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</si>
  <si>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</si>
  <si>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</si>
  <si>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</si>
  <si>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</si>
  <si>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</si>
  <si>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</si>
  <si>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</si>
  <si>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</si>
  <si>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</si>
  <si>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</si>
  <si>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</si>
  <si>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</si>
  <si>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</si>
  <si>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</si>
  <si>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</si>
  <si>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</si>
  <si>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</si>
  <si>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</si>
  <si>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</si>
  <si>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</si>
  <si>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</si>
  <si>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</si>
  <si>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</si>
  <si>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</si>
  <si>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</si>
  <si>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</si>
  <si>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</si>
  <si>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</si>
  <si>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</si>
  <si>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</si>
  <si>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</si>
  <si>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</si>
  <si>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</si>
  <si>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</si>
  <si>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</si>
  <si>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</si>
  <si>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</si>
  <si>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</si>
  <si>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</si>
  <si>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</si>
  <si>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</si>
  <si>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</si>
  <si>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</si>
  <si>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</si>
  <si>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</si>
  <si>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</si>
  <si>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</si>
  <si>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</si>
  <si>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</si>
  <si>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</si>
  <si>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</si>
  <si>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</si>
  <si>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</si>
  <si>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</si>
  <si>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</si>
  <si>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</si>
  <si>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</si>
  <si>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</si>
  <si>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</si>
  <si>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</si>
  <si>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</si>
  <si>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</si>
  <si>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</si>
  <si>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</si>
  <si>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</si>
  <si>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</si>
  <si>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</si>
  <si>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</si>
  <si>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</si>
  <si>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</si>
  <si>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</si>
  <si>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</si>
  <si>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</si>
  <si>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</si>
  <si>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</si>
  <si>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</si>
  <si>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</si>
  <si>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</si>
  <si>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</si>
  <si>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</si>
  <si>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</si>
  <si>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</si>
  <si>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</si>
  <si>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</si>
  <si>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</si>
  <si>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</si>
  <si>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</si>
  <si>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</si>
  <si>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</si>
  <si>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</si>
  <si>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</si>
  <si>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</si>
  <si>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</si>
  <si>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</si>
  <si>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</si>
  <si>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</si>
  <si>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</si>
  <si>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</si>
  <si>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</si>
  <si>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</si>
  <si>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</si>
  <si>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</si>
  <si>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</si>
  <si>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</si>
  <si>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</si>
  <si>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</si>
  <si>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</si>
  <si>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</si>
  <si>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</si>
  <si>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</si>
  <si>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</si>
  <si>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</si>
  <si>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</si>
  <si>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</si>
  <si>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</si>
  <si>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</si>
  <si>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</si>
  <si>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</si>
  <si>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</si>
  <si>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</si>
  <si>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</si>
  <si>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</si>
  <si>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</si>
  <si>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</si>
  <si>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</si>
  <si>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</si>
  <si>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</si>
  <si>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</si>
  <si>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</si>
  <si>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</si>
  <si>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</si>
  <si>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</si>
  <si>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</si>
  <si>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</si>
  <si>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</si>
  <si>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</si>
  <si>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</si>
  <si>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</si>
  <si>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</si>
  <si>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</si>
  <si>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</si>
  <si>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</si>
  <si>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</si>
  <si>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</si>
  <si>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</si>
  <si>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</si>
  <si>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</si>
  <si>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</si>
  <si>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</si>
  <si>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</si>
  <si>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</si>
  <si>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</si>
  <si>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</si>
  <si>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</si>
  <si>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</si>
  <si>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</si>
  <si>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</si>
  <si>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</si>
  <si>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</si>
  <si>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</si>
  <si>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</si>
  <si>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</si>
  <si>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</si>
  <si>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</si>
  <si>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</si>
  <si>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</si>
  <si>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</si>
  <si>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</si>
  <si>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</si>
  <si>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</si>
  <si>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</si>
  <si>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</si>
  <si>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</si>
  <si>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</si>
  <si>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</si>
  <si>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</si>
  <si>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</si>
  <si>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</si>
  <si>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</si>
  <si>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</si>
  <si>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</si>
  <si>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</si>
  <si>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</si>
  <si>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</si>
  <si>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</si>
  <si>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</si>
  <si>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</si>
  <si>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</si>
  <si>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</si>
  <si>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</si>
  <si>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</si>
  <si>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</si>
  <si>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</si>
  <si>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</si>
  <si>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</si>
  <si>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</si>
  <si>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</si>
  <si>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</si>
  <si>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</si>
  <si>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</si>
  <si>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</si>
  <si>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</si>
  <si>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</si>
  <si>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</si>
  <si>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</si>
  <si>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</si>
  <si>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</si>
  <si>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</si>
  <si>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</si>
  <si>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</si>
  <si>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</si>
  <si>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</si>
  <si>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</si>
  <si>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</si>
  <si>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</si>
  <si>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</si>
  <si>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</si>
  <si>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</si>
  <si>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</si>
  <si>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</si>
  <si>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</si>
  <si>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</si>
  <si>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</si>
  <si>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</si>
  <si>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</si>
  <si>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</si>
  <si>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</si>
  <si>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</si>
  <si>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</si>
  <si>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</si>
  <si>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</si>
  <si>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</si>
  <si>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</si>
  <si>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</si>
  <si>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</si>
  <si>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</si>
  <si>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</si>
  <si>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</si>
  <si>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</si>
  <si>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</si>
  <si>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</si>
  <si>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</si>
  <si>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</si>
  <si>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</si>
  <si>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</si>
  <si>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</si>
  <si>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</si>
  <si>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</si>
  <si>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</si>
  <si>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</si>
  <si>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</si>
  <si>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</si>
  <si>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</si>
  <si>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</si>
  <si>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</si>
  <si>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</si>
  <si>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</si>
  <si>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</si>
  <si>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</si>
  <si>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</si>
  <si>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</si>
  <si>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</si>
  <si>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</si>
  <si>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</si>
  <si>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</si>
  <si>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</si>
  <si>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</si>
  <si>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</si>
  <si>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</si>
  <si>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</si>
  <si>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</si>
  <si>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</si>
  <si>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</si>
  <si>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</si>
  <si>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</si>
  <si>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</si>
  <si>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</si>
  <si>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</si>
  <si>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</si>
  <si>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</si>
  <si>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</si>
  <si>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</si>
  <si>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</si>
  <si>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</si>
  <si>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</si>
  <si>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</si>
  <si>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</si>
  <si>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</si>
  <si>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</si>
  <si>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</si>
  <si>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</si>
  <si>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</si>
  <si>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</si>
  <si>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</si>
  <si>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</si>
  <si>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</si>
  <si>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</si>
  <si>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</si>
  <si>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</si>
  <si>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</si>
  <si>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</si>
  <si>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</si>
  <si>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</si>
  <si>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</si>
  <si>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</si>
  <si>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</si>
  <si>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</si>
  <si>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</si>
  <si>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</si>
  <si>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</si>
  <si>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</si>
  <si>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</si>
  <si>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</si>
  <si>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</si>
  <si>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</si>
  <si>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</si>
  <si>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</si>
  <si>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</si>
  <si>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</si>
  <si>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</si>
  <si>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</si>
  <si>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</si>
  <si>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</si>
  <si>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</si>
  <si>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</si>
  <si>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</si>
  <si>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</si>
  <si>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</si>
  <si>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</si>
  <si>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</si>
  <si>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</si>
  <si>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</si>
  <si>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</si>
  <si>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</si>
  <si>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</si>
  <si>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</si>
  <si>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</si>
  <si>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</si>
  <si>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</si>
  <si>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</si>
  <si>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</si>
  <si>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</si>
  <si>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</si>
  <si>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</si>
  <si>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</si>
  <si>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</si>
  <si>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</si>
  <si>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</si>
  <si>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</si>
  <si>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</si>
  <si>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</si>
  <si>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</si>
  <si>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</si>
  <si>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</si>
  <si>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</si>
  <si>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</si>
  <si>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</si>
  <si>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</si>
  <si>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</si>
  <si>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</si>
  <si>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</si>
  <si>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</si>
  <si>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</si>
  <si>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</si>
  <si>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</si>
  <si>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</si>
  <si>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</si>
  <si>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</si>
  <si>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</si>
  <si>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</si>
  <si>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</si>
  <si>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</si>
  <si>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</si>
  <si>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</si>
  <si>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</si>
  <si>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</si>
  <si>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</si>
  <si>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</si>
  <si>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</si>
  <si>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</si>
  <si>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</si>
  <si>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</si>
  <si>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</si>
  <si>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</si>
  <si>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</si>
  <si>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</si>
  <si>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</si>
  <si>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</si>
  <si>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</si>
  <si>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</si>
  <si>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</si>
  <si>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</si>
  <si>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</si>
  <si>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</si>
  <si>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</si>
  <si>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</si>
  <si>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</si>
  <si>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</si>
  <si>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</si>
  <si>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</si>
  <si>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</si>
  <si>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</si>
  <si>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</si>
  <si>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</si>
  <si>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</si>
  <si>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</si>
  <si>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</si>
  <si>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</si>
  <si>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</si>
  <si>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</si>
  <si>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</si>
  <si>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</si>
  <si>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</si>
  <si>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</si>
  <si>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</si>
  <si>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</si>
  <si>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</si>
  <si>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</si>
  <si>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</si>
  <si>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</si>
  <si>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</si>
  <si>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</si>
  <si>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</si>
  <si>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</si>
  <si>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</si>
  <si>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</si>
  <si>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</si>
  <si>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</si>
  <si>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</si>
  <si>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</si>
  <si>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</si>
  <si>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</si>
  <si>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</si>
  <si>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</si>
  <si>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</si>
  <si>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</si>
  <si>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</si>
  <si>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</si>
  <si>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</si>
  <si>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</si>
  <si>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</si>
  <si>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</si>
  <si>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</si>
  <si>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</si>
  <si>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</si>
  <si>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</si>
  <si>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</si>
  <si>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</si>
  <si>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</si>
  <si>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</si>
  <si>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</si>
  <si>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</si>
  <si>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</si>
  <si>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</si>
  <si>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</si>
  <si>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</si>
  <si>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</si>
  <si>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</si>
  <si>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</si>
  <si>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</si>
  <si>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</si>
  <si>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</si>
  <si>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</si>
  <si>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waiting for other material(Targetmol)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</si>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</sst>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252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4693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4455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4709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hidden="1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hidden="1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hidden="1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hidden="1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hidden="1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hidden="1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hidden="1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hidden="1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hidden="1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hidden="1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hidden="1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hidden="1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hidden="1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hidden="1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hidden="1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hidden="1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hidden="1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hidden="1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hidden="1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hidden="1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hidden="1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hidden="1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hidden="1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hidden="1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hidden="1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hidden="1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hidden="1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hidden="1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hidden="1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hidden="1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hidden="1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hidden="1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hidden="1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hidden="1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hidden="1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hidden="1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hidden="1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hidden="1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hidden="1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hidden="1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idden="1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hidden="1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hidden="1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hidden="1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hidden="1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hidden="1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hidden="1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hidden="1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hidden="1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hidden="1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hidden="1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hidden="1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hidden="1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hidden="1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hidden="1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hidden="1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hidden="1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hidden="1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hidden="1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hidden="1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hidden="1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hidden="1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hidden="1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hidden="1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hidden="1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hidden="1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hidden="1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hidden="1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hidden="1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hidden="1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hidden="1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hidden="1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hidden="1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hidden="1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hidden="1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hidden="1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hidden="1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hidden="1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hidden="1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hidden="1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hidden="1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hidden="1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hidden="1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hidden="1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hidden="1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4145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4146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4702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4703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4147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4704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4705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hidden="1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hidden="1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hidden="1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hidden="1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hidden="1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hidden="1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hidden="1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4399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4400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4401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4694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4695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4402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4403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4404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4405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4406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4407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4408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4409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4410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4411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4412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4413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4414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idden="1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hidden="1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hidden="1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hidden="1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hidden="1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hidden="1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hidden="1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hidden="1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4457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hidden="1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hidden="1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hidden="1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hidden="1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hidden="1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hidden="1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hidden="1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hidden="1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hidden="1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hidden="1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hidden="1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hidden="1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hidden="1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hidden="1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4374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4148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4149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4375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4376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4377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4145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4378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4379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4380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4381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4382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hidden="1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hidden="1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hidden="1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4377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4383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4384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4385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4386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4387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4388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hidden="1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hidden="1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hidden="1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hidden="1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hidden="1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hidden="1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hidden="1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hidden="1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hidden="1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hidden="1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hidden="1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hidden="1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hidden="1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hidden="1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4150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4415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4416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4417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4418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4419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4151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4146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hidden="1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hidden="1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hidden="1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hidden="1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hidden="1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hidden="1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hidden="1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hidden="1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hidden="1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hidden="1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hidden="1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hidden="1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hidden="1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hidden="1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hidden="1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4149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4389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4374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4390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hidden="1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4152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4153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hidden="1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hidden="1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hidden="1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hidden="1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hidden="1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hidden="1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hidden="1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hidden="1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hidden="1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hidden="1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hidden="1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hidden="1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hidden="1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hidden="1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4420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4421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4422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4154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4423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4424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4155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4425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4425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4426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4427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4428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4696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hidden="1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hidden="1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4156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hidden="1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4156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hidden="1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hidden="1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hidden="1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4391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4392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4393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4429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4150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4430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4157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4150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hidden="1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4431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4432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4697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4158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hidden="1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4147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4147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hidden="1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hidden="1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hidden="1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hidden="1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hidden="1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hidden="1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hidden="1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hidden="1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hidden="1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hidden="1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hidden="1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hidden="1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hidden="1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hidden="1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hidden="1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hidden="1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hidden="1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hidden="1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hidden="1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hidden="1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hidden="1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hidden="1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hidden="1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hidden="1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4153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4394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4433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4434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4150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4698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4159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hidden="1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4699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hidden="1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hidden="1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hidden="1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hidden="1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hidden="1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hidden="1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hidden="1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hidden="1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hidden="1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hidden="1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hidden="1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hidden="1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hidden="1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hidden="1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hidden="1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4160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hidden="1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4395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4148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hidden="1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hidden="1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hidden="1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hidden="1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hidden="1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hidden="1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hidden="1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hidden="1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hidden="1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hidden="1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hidden="1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hidden="1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hidden="1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hidden="1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hidden="1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hidden="1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hidden="1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4435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4436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4437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4438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4439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4440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4441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4442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4443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4444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4445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4446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4447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hidden="1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4396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hidden="1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hidden="1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hidden="1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hidden="1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hidden="1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hidden="1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hidden="1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hidden="1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hidden="1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hidden="1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hidden="1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hidden="1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hidden="1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hidden="1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hidden="1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hidden="1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hidden="1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hidden="1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hidden="1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hidden="1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hidden="1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hidden="1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hidden="1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hidden="1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hidden="1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hidden="1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hidden="1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hidden="1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hidden="1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4161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4397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4398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hidden="1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4162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hidden="1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hidden="1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4163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4164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4165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4166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4167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4167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4168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4169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4170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4171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hidden="1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4172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4173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4157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4157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4174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4175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4176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4155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4154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4175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4176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4177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4178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4179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4700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4180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4158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4159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hidden="1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3754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3755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3756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3757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3758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3759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3760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3761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3762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3763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3764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3765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3766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3767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3768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hidden="1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3769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3770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3771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3772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3773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3774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3775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3776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3777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3778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3779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3780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3781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3782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3783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3784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3785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3786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3787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3788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3789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3790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3791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3792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3793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hidden="1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3794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3795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hidden="1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3796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3797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3763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3798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3798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3799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3800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3801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3802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3803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3804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3805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3806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hidden="1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3807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3808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3809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3810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3811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3812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3813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3814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3815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3816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3817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3818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3819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3820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3821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3822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3823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3824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3825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3826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3827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3828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3829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3830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3831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3832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3833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3834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3835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3836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3837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3838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3839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3840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3841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3842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3843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3844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3845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hidden="1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3846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3847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3848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3849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3850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3851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3852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3853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3853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3854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3855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3856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3857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3858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3859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3795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3860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3861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3862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3863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3864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3865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3866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3867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3868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3869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3870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3871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3871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3872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3873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3762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3874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3875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3876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3877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3878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3879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3880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3881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3882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3883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3884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3885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hidden="1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3886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3887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3888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3889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3890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3891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3892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3893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3894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3895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3896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3897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3898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3798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3899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3900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3901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3902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3903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hidden="1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3904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3905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hidden="1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3906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3907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4706</v>
      </c>
      <c r="Q2505" s="25"/>
      <c r="R2505" s="25"/>
      <c r="S2505" s="3">
        <v>4</v>
      </c>
      <c r="T2505" s="55" t="s">
        <v>4707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3908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3814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3909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3910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3911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3912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3913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3914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3915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3916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3917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3918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3827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3919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3920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3775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3921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3922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3923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3924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3925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hidden="1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3926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3927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hidden="1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3928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3929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3930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3931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3932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3933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3934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3935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4709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hidden="1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hidden="1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hidden="1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hidden="1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hidden="1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hidden="1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4181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4182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4183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4184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4185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4186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4146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3936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hidden="1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3937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hidden="1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3938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3939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hidden="1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3940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3941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hidden="1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3942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3943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3944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3945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hidden="1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3946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hidden="1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3947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3948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3949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3950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3951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3952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3953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3954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3955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3956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3957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hidden="1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3958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hidden="1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3959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3960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3961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3962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3963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hidden="1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3964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hidden="1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3965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hidden="1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3966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hidden="1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3967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hidden="1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3968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3969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3970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hidden="1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3971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hidden="1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3972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3973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hidden="1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3974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3975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3976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3977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3978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3979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hidden="1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3980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hidden="1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3981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hidden="1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3982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hidden="1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3983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hidden="1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3984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3985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3986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hidden="1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3771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hidden="1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3812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3987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3988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hidden="1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3989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hidden="1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3990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hidden="1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3991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hidden="1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3992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3992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3993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3994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3995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hidden="1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3996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hidden="1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3997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3998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3999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4000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hidden="1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4001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hidden="1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4002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hidden="1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4003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hidden="1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4004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hidden="1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4005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4006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4007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4008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4009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4010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4011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3831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3832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3832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4012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4013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3833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4014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4015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4016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4017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4018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4019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4020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4021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4021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4022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4023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4024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4025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4026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4027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4028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4029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3924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3924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4030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4031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4032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4033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4034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4035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4036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hidden="1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4037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hidden="1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4038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hidden="1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4039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hidden="1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4040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4041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4042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4043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hidden="1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4044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hidden="1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4045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hidden="1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4046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hidden="1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4047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4048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4049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hidden="1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4050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hidden="1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4050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4051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4052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4053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4054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4055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4056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4057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4058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4059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hidden="1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4060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hidden="1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4060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4061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4062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hidden="1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4063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hidden="1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hidden="1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hidden="1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hidden="1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4372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hidden="1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3924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hidden="1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4709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hidden="1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hidden="1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hidden="1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4187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4188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hidden="1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4189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4190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4191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4192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4193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4194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4195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4196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4197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4198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hidden="1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4199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hidden="1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4200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4201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4202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4203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4204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4205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4206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4207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4208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4209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4210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hidden="1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4211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hidden="1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4212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4213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4214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hidden="1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4150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4158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hidden="1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4448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hidden="1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4147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hidden="1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4156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hidden="1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4215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4216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4217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4218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4219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4220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hidden="1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4221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4222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hidden="1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4223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hidden="1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4161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4224</v>
      </c>
      <c r="J2760" s="25">
        <v>1</v>
      </c>
      <c r="K2760" s="25">
        <v>1</v>
      </c>
      <c r="L2760" s="25">
        <f t="shared" si="351"/>
        <v>0</v>
      </c>
      <c r="M2760" s="25" t="s">
        <v>4710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4711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hidden="1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4225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hidden="1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4226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4227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hidden="1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4228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4229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4150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4230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4231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4232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4151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hidden="1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4233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hidden="1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4158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4064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4065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4066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4067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4068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4069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4070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4071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4072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4073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4074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4075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4076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4077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4078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4079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4080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4081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4082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4083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4084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4085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4086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4087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4088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4029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4089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4090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4091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hidden="1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4092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hidden="1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4093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4094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3949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3950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4095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4096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4097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4098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4099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4100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4101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3967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4102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4103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4104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hidden="1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4105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4106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hidden="1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3917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4107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4108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4109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4110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4111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4112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4113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4114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4115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4116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4117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hidden="1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4118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4119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hidden="1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4120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3829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4121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4122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4123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3838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4124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3839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4125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4126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4127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4128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4048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4129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4130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4131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4132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4133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4134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4135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4136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4137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4138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4139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hidden="1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4140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4141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hidden="1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4142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4143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4144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4234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4235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4236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4237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4238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4239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4145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4152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hidden="1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4153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4240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hidden="1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4241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hidden="1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4242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hidden="1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/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hidden="1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hidden="1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/>
      <c r="L2878" s="25">
        <f t="shared" si="390"/>
        <v>1</v>
      </c>
      <c r="M2878" s="25"/>
      <c r="N2878" s="45"/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/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4153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4153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4243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4244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4148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hidden="1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4245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4246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4150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4247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hidden="1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4248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3752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4249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3752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4250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3752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4150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4154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hidden="1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4155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hidden="1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4251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4688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4252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4688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4253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4688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4254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4688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4255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hidden="1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4256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4159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4233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hidden="1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/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hidden="1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4257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405"/>
        <v>2901</v>
      </c>
      <c r="B2904" s="25" t="s">
        <v>3753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/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3751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hidden="1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4160</v>
      </c>
      <c r="J2906" s="25">
        <v>2</v>
      </c>
      <c r="K2906" s="25"/>
      <c r="L2906" s="25">
        <f t="shared" si="390"/>
        <v>2</v>
      </c>
      <c r="M2906" s="25"/>
      <c r="N2906" s="45"/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4258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4259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4260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4261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4073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4262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4263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4264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4265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hidden="1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4266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hidden="1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4267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3972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hidden="1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4268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4269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hidden="1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4270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hidden="1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4271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4272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4273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4274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4275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hidden="1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4276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4277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hidden="1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4105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4278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hidden="1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4279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hidden="1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4280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4281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3752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3976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hidden="1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4282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hidden="1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4283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hidden="1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4284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hidden="1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4285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4286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hidden="1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4287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hidden="1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4288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hidden="1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4289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hidden="1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4290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hidden="1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4291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hidden="1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4292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hidden="1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4293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hidden="1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4294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4295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3752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hidden="1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4296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hidden="1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4297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hidden="1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4298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hidden="1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4299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4300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hidden="1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4300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hidden="1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4301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4302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hidden="1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3986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hidden="1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4303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4304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4305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hidden="1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4306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hidden="1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4307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4308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hidden="1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4309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hidden="1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4310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4311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hidden="1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4312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hidden="1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4373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4313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4688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4314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hidden="1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4315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4316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3767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4317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4087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hidden="1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4318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4319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hidden="1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4320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hidden="1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4321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hidden="1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4322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hidden="1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4323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hidden="1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4117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4324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hidden="1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3976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hidden="1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4325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4326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hidden="1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4327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4328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hidden="1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4329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4002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3752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hidden="1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4330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4331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3831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4332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4333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4334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hidden="1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4335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4336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4337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3775</v>
      </c>
      <c r="J3000" s="25">
        <v>2</v>
      </c>
      <c r="K3000" s="25">
        <v>2</v>
      </c>
      <c r="L3000" s="25">
        <f t="shared" ref="L3000:L3063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3839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4338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4339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4340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hidden="1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4341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4342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hidden="1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4343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4344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3752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hidden="1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4345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hidden="1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4346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hidden="1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4347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4688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4348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hidden="1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4349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hidden="1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4350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hidden="1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3930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hidden="1" x14ac:dyDescent="0.25">
      <c r="A3016" s="25">
        <f t="shared" ref="A3016:A3079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3986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4351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hidden="1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4130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4352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4353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4354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4355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4356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4357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hidden="1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4358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4359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hidden="1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4360</v>
      </c>
      <c r="J3027" s="25">
        <v>1</v>
      </c>
      <c r="K3027" s="25"/>
      <c r="L3027" s="25">
        <f t="shared" si="434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3751</v>
      </c>
      <c r="X3027" s="45"/>
      <c r="Y3027" s="25" t="str">
        <f t="shared" si="431"/>
        <v/>
      </c>
      <c r="Z3027" s="25" t="str">
        <f t="shared" ref="Z3027:Z3029" si="438">IF(N3027="", "", TEXT(N3027, "dddd"))</f>
        <v/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hidden="1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4149</v>
      </c>
      <c r="J3028" s="25">
        <v>1</v>
      </c>
      <c r="K3028" s="25"/>
      <c r="L3028" s="25">
        <f t="shared" si="434"/>
        <v>1</v>
      </c>
      <c r="M3028" s="25"/>
      <c r="N3028" s="45"/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3751</v>
      </c>
      <c r="X3028" s="45"/>
      <c r="Y3028" s="25" t="str">
        <f t="shared" si="431"/>
        <v/>
      </c>
      <c r="Z3028" s="25" t="str">
        <f t="shared" si="438"/>
        <v/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hidden="1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4361</v>
      </c>
      <c r="J3029" s="25">
        <v>1</v>
      </c>
      <c r="K3029" s="25"/>
      <c r="L3029" s="25">
        <f t="shared" si="434"/>
        <v>1</v>
      </c>
      <c r="M3029" s="25"/>
      <c r="N3029" s="45"/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3751</v>
      </c>
      <c r="X3029" s="45"/>
      <c r="Y3029" s="25" t="str">
        <f t="shared" si="431"/>
        <v/>
      </c>
      <c r="Z3029" s="25" t="str">
        <f t="shared" si="438"/>
        <v/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hidden="1" x14ac:dyDescent="0.25">
      <c r="A3030" s="25">
        <f t="shared" si="435"/>
        <v>3027</v>
      </c>
      <c r="B3030" s="25" t="s">
        <v>4362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hidden="1" x14ac:dyDescent="0.25">
      <c r="A3031" s="25">
        <f t="shared" si="435"/>
        <v>3028</v>
      </c>
      <c r="B3031" s="25" t="s">
        <v>4362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4456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hidden="1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4363</v>
      </c>
      <c r="I3032" s="25"/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4364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hidden="1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4365</v>
      </c>
      <c r="I3033" s="25"/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4366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hidden="1" x14ac:dyDescent="0.25">
      <c r="A3034" s="25">
        <f t="shared" si="435"/>
        <v>3031</v>
      </c>
      <c r="B3034" s="25" t="s">
        <v>4368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4369</v>
      </c>
      <c r="I3034" s="25" t="s">
        <v>4371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4370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hidden="1" x14ac:dyDescent="0.25">
      <c r="A3035" s="25">
        <f t="shared" si="435"/>
        <v>3032</v>
      </c>
      <c r="B3035" s="25" t="s">
        <v>4449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4451</v>
      </c>
      <c r="I3035" s="25" t="s">
        <v>4452</v>
      </c>
      <c r="J3035" s="25">
        <v>1</v>
      </c>
      <c r="K3035" s="25"/>
      <c r="L3035" s="25">
        <f t="shared" si="434"/>
        <v>1</v>
      </c>
      <c r="M3035" s="25"/>
      <c r="N3035" s="45"/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3751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/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hidden="1" x14ac:dyDescent="0.25">
      <c r="A3036" s="25">
        <f t="shared" si="435"/>
        <v>3033</v>
      </c>
      <c r="B3036" s="25" t="s">
        <v>4449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4453</v>
      </c>
      <c r="J3036" s="25">
        <v>1</v>
      </c>
      <c r="K3036" s="25"/>
      <c r="L3036" s="25">
        <f t="shared" si="434"/>
        <v>1</v>
      </c>
      <c r="M3036" s="25"/>
      <c r="N3036" s="45"/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3751</v>
      </c>
      <c r="X3036" s="45"/>
      <c r="Y3036" s="25" t="str">
        <f t="shared" si="456"/>
        <v/>
      </c>
      <c r="Z3036" s="25" t="str">
        <f t="shared" si="457"/>
        <v/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hidden="1" x14ac:dyDescent="0.25">
      <c r="A3037" s="25">
        <f t="shared" si="435"/>
        <v>3034</v>
      </c>
      <c r="B3037" s="25" t="s">
        <v>4449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4454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4450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hidden="1" x14ac:dyDescent="0.25">
      <c r="A3038" s="25">
        <f t="shared" si="435"/>
        <v>3035</v>
      </c>
      <c r="B3038" s="25" t="s">
        <v>4548</v>
      </c>
      <c r="C3038" s="45" t="s">
        <v>4548</v>
      </c>
      <c r="D3038" s="45" t="s">
        <v>4548</v>
      </c>
      <c r="E3038" s="8">
        <v>22</v>
      </c>
      <c r="F3038" s="8">
        <f t="shared" ref="F3038:F3101" si="459">IF(AB3038="DOLLAR",E3038*88,E3038)</f>
        <v>1936</v>
      </c>
      <c r="G3038" s="54">
        <f t="shared" ref="G3038:G3101" si="460">F3038*J3038</f>
        <v>9680</v>
      </c>
      <c r="H3038" s="25" t="s">
        <v>363</v>
      </c>
      <c r="I3038" s="25" t="s">
        <v>4464</v>
      </c>
      <c r="J3038" s="25">
        <v>5</v>
      </c>
      <c r="K3038" s="25">
        <v>5</v>
      </c>
      <c r="L3038" s="25">
        <f t="shared" si="434"/>
        <v>0</v>
      </c>
      <c r="M3038" s="25"/>
      <c r="N3038" s="45"/>
      <c r="O3038" s="54"/>
      <c r="P3038" s="25" t="s">
        <v>1149</v>
      </c>
      <c r="Q3038" s="25"/>
      <c r="R3038" s="25"/>
      <c r="S3038" s="3">
        <v>4</v>
      </c>
      <c r="T3038" s="55"/>
      <c r="U3038" s="25" t="s">
        <v>3601</v>
      </c>
      <c r="V3038" s="25" t="str">
        <f>VLOOKUP(P3038,'Customer List'!B:C,2,)</f>
        <v>STOCK</v>
      </c>
      <c r="W3038" s="56"/>
      <c r="X3038" s="45"/>
      <c r="Y3038" s="25" t="str">
        <f t="shared" ref="Y3038:Y3086" si="461">IF(X3038="", "", X3038-N3038)</f>
        <v/>
      </c>
      <c r="Z3038" s="25" t="str">
        <f t="shared" ref="Z3038:Z3086" si="462">IF(N3038="", "", TEXT(N3038, "dddd"))</f>
        <v/>
      </c>
      <c r="AA3038" s="25" t="str">
        <f t="shared" ref="AA3038:AA308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STOCK</v>
      </c>
    </row>
    <row r="3039" spans="1:29" hidden="1" x14ac:dyDescent="0.25">
      <c r="A3039" s="25">
        <f t="shared" si="435"/>
        <v>3036</v>
      </c>
      <c r="B3039" s="25" t="s">
        <v>4548</v>
      </c>
      <c r="C3039" s="45" t="s">
        <v>4548</v>
      </c>
      <c r="D3039" s="45" t="s">
        <v>4548</v>
      </c>
      <c r="E3039" s="8">
        <v>767.05</v>
      </c>
      <c r="F3039" s="8">
        <f t="shared" si="459"/>
        <v>67500.399999999994</v>
      </c>
      <c r="G3039" s="54">
        <f t="shared" si="460"/>
        <v>67500.399999999994</v>
      </c>
      <c r="H3039" s="25" t="s">
        <v>4465</v>
      </c>
      <c r="I3039" s="25" t="s">
        <v>4466</v>
      </c>
      <c r="J3039" s="25">
        <v>1</v>
      </c>
      <c r="K3039" s="25">
        <v>1</v>
      </c>
      <c r="L3039" s="25">
        <f t="shared" si="434"/>
        <v>0</v>
      </c>
      <c r="M3039" s="25"/>
      <c r="N3039" s="45"/>
      <c r="O3039" s="54"/>
      <c r="P3039" s="25" t="s">
        <v>882</v>
      </c>
      <c r="Q3039" s="25"/>
      <c r="R3039" s="25"/>
      <c r="S3039" s="3">
        <v>-20</v>
      </c>
      <c r="T3039" s="55"/>
      <c r="U3039" s="25" t="s">
        <v>3601</v>
      </c>
      <c r="V3039" s="25" t="str">
        <f>VLOOKUP(P3039,'Customer List'!B:C,2,)</f>
        <v>Mumbai</v>
      </c>
      <c r="W3039" s="56" t="s">
        <v>4688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hidden="1" x14ac:dyDescent="0.25">
      <c r="A3040" s="25">
        <f t="shared" si="435"/>
        <v>3037</v>
      </c>
      <c r="B3040" s="25" t="s">
        <v>4548</v>
      </c>
      <c r="C3040" s="45" t="s">
        <v>4548</v>
      </c>
      <c r="D3040" s="45" t="s">
        <v>4548</v>
      </c>
      <c r="E3040" s="8">
        <v>767.05</v>
      </c>
      <c r="F3040" s="8">
        <f t="shared" si="459"/>
        <v>67500.399999999994</v>
      </c>
      <c r="G3040" s="54">
        <f t="shared" si="460"/>
        <v>67500.399999999994</v>
      </c>
      <c r="H3040" s="25" t="s">
        <v>4467</v>
      </c>
      <c r="I3040" s="25" t="s">
        <v>4468</v>
      </c>
      <c r="J3040" s="25">
        <v>1</v>
      </c>
      <c r="K3040" s="25">
        <v>1</v>
      </c>
      <c r="L3040" s="25">
        <f t="shared" si="434"/>
        <v>0</v>
      </c>
      <c r="M3040" s="25"/>
      <c r="N3040" s="45"/>
      <c r="O3040" s="54"/>
      <c r="P3040" s="25" t="s">
        <v>882</v>
      </c>
      <c r="Q3040" s="25"/>
      <c r="R3040" s="25"/>
      <c r="S3040" s="3">
        <v>-20</v>
      </c>
      <c r="T3040" s="55"/>
      <c r="U3040" s="25" t="s">
        <v>3601</v>
      </c>
      <c r="V3040" s="25" t="str">
        <f>VLOOKUP(P3040,'Customer List'!B:C,2,)</f>
        <v>Mumbai</v>
      </c>
      <c r="W3040" s="56" t="s">
        <v>4688</v>
      </c>
      <c r="X3040" s="45"/>
      <c r="Y3040" s="25" t="str">
        <f t="shared" si="461"/>
        <v/>
      </c>
      <c r="Z3040" s="25" t="str">
        <f t="shared" si="462"/>
        <v/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hidden="1" x14ac:dyDescent="0.25">
      <c r="A3041" s="25">
        <f t="shared" si="435"/>
        <v>3038</v>
      </c>
      <c r="B3041" s="25" t="s">
        <v>4548</v>
      </c>
      <c r="C3041" s="45" t="s">
        <v>4548</v>
      </c>
      <c r="D3041" s="45" t="s">
        <v>4548</v>
      </c>
      <c r="E3041" s="8">
        <v>767.05</v>
      </c>
      <c r="F3041" s="8">
        <f t="shared" si="459"/>
        <v>67500.399999999994</v>
      </c>
      <c r="G3041" s="54">
        <f t="shared" si="460"/>
        <v>67500.399999999994</v>
      </c>
      <c r="H3041" s="25" t="s">
        <v>4469</v>
      </c>
      <c r="I3041" s="25" t="s">
        <v>4470</v>
      </c>
      <c r="J3041" s="25">
        <v>1</v>
      </c>
      <c r="K3041" s="25">
        <v>1</v>
      </c>
      <c r="L3041" s="25">
        <f t="shared" si="434"/>
        <v>0</v>
      </c>
      <c r="M3041" s="25"/>
      <c r="N3041" s="45"/>
      <c r="O3041" s="54"/>
      <c r="P3041" s="25" t="s">
        <v>882</v>
      </c>
      <c r="Q3041" s="25"/>
      <c r="R3041" s="25"/>
      <c r="S3041" s="3">
        <v>-20</v>
      </c>
      <c r="T3041" s="55"/>
      <c r="U3041" s="25" t="s">
        <v>3601</v>
      </c>
      <c r="V3041" s="25" t="str">
        <f>VLOOKUP(P3041,'Customer List'!B:C,2,)</f>
        <v>Mumbai</v>
      </c>
      <c r="W3041" s="56" t="s">
        <v>4688</v>
      </c>
      <c r="X3041" s="45"/>
      <c r="Y3041" s="25" t="str">
        <f t="shared" si="461"/>
        <v/>
      </c>
      <c r="Z3041" s="25" t="str">
        <f t="shared" si="462"/>
        <v/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hidden="1" x14ac:dyDescent="0.25">
      <c r="A3042" s="25">
        <f t="shared" si="435"/>
        <v>3039</v>
      </c>
      <c r="B3042" s="25" t="s">
        <v>4548</v>
      </c>
      <c r="C3042" s="45" t="s">
        <v>4548</v>
      </c>
      <c r="D3042" s="45" t="s">
        <v>4548</v>
      </c>
      <c r="E3042" s="8">
        <v>767.05</v>
      </c>
      <c r="F3042" s="8">
        <f t="shared" si="459"/>
        <v>67500.399999999994</v>
      </c>
      <c r="G3042" s="54">
        <f t="shared" si="460"/>
        <v>67500.399999999994</v>
      </c>
      <c r="H3042" s="25" t="s">
        <v>4471</v>
      </c>
      <c r="I3042" s="25" t="s">
        <v>4472</v>
      </c>
      <c r="J3042" s="25">
        <v>1</v>
      </c>
      <c r="K3042" s="25">
        <v>1</v>
      </c>
      <c r="L3042" s="25">
        <f t="shared" si="434"/>
        <v>0</v>
      </c>
      <c r="M3042" s="25"/>
      <c r="N3042" s="45"/>
      <c r="O3042" s="54"/>
      <c r="P3042" s="25" t="s">
        <v>882</v>
      </c>
      <c r="Q3042" s="25"/>
      <c r="R3042" s="25"/>
      <c r="S3042" s="3">
        <v>-20</v>
      </c>
      <c r="T3042" s="55"/>
      <c r="U3042" s="25" t="s">
        <v>3601</v>
      </c>
      <c r="V3042" s="25" t="str">
        <f>VLOOKUP(P3042,'Customer List'!B:C,2,)</f>
        <v>Mumbai</v>
      </c>
      <c r="W3042" s="56" t="s">
        <v>4688</v>
      </c>
      <c r="X3042" s="45"/>
      <c r="Y3042" s="25" t="str">
        <f t="shared" si="461"/>
        <v/>
      </c>
      <c r="Z3042" s="25" t="str">
        <f t="shared" si="462"/>
        <v/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hidden="1" x14ac:dyDescent="0.25">
      <c r="A3043" s="25">
        <f t="shared" si="435"/>
        <v>3040</v>
      </c>
      <c r="B3043" s="25" t="s">
        <v>4548</v>
      </c>
      <c r="C3043" s="45" t="s">
        <v>4548</v>
      </c>
      <c r="D3043" s="45" t="s">
        <v>4548</v>
      </c>
      <c r="E3043" s="8">
        <v>736</v>
      </c>
      <c r="F3043" s="8">
        <f t="shared" si="459"/>
        <v>64768</v>
      </c>
      <c r="G3043" s="54">
        <f t="shared" si="460"/>
        <v>64768</v>
      </c>
      <c r="H3043" s="25" t="s">
        <v>4473</v>
      </c>
      <c r="I3043" s="25" t="s">
        <v>4474</v>
      </c>
      <c r="J3043" s="25">
        <v>1</v>
      </c>
      <c r="K3043" s="25">
        <v>1</v>
      </c>
      <c r="L3043" s="25">
        <f t="shared" si="434"/>
        <v>0</v>
      </c>
      <c r="M3043" s="25"/>
      <c r="N3043" s="45"/>
      <c r="O3043" s="54"/>
      <c r="P3043" s="25" t="s">
        <v>169</v>
      </c>
      <c r="Q3043" s="25"/>
      <c r="R3043" s="25"/>
      <c r="S3043" s="3">
        <v>-20</v>
      </c>
      <c r="T3043" s="55"/>
      <c r="U3043" s="25" t="s">
        <v>3601</v>
      </c>
      <c r="V3043" s="25" t="str">
        <f>VLOOKUP(P3043,'Customer List'!B:C,2,)</f>
        <v>Bhopal</v>
      </c>
      <c r="W3043" s="56" t="s">
        <v>3751</v>
      </c>
      <c r="X3043" s="45"/>
      <c r="Y3043" s="25" t="str">
        <f t="shared" si="461"/>
        <v/>
      </c>
      <c r="Z3043" s="25" t="str">
        <f t="shared" si="462"/>
        <v/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hidden="1" x14ac:dyDescent="0.25">
      <c r="A3044" s="25">
        <f t="shared" si="435"/>
        <v>3041</v>
      </c>
      <c r="B3044" s="25" t="s">
        <v>4548</v>
      </c>
      <c r="C3044" s="45" t="s">
        <v>4548</v>
      </c>
      <c r="D3044" s="45" t="s">
        <v>4548</v>
      </c>
      <c r="E3044" s="8">
        <v>374</v>
      </c>
      <c r="F3044" s="8">
        <f t="shared" si="459"/>
        <v>32912</v>
      </c>
      <c r="G3044" s="54">
        <f t="shared" si="460"/>
        <v>32912</v>
      </c>
      <c r="H3044" s="25" t="s">
        <v>4475</v>
      </c>
      <c r="I3044" s="25" t="s">
        <v>4476</v>
      </c>
      <c r="J3044" s="25">
        <v>1</v>
      </c>
      <c r="K3044" s="25">
        <v>1</v>
      </c>
      <c r="L3044" s="25">
        <f t="shared" si="434"/>
        <v>0</v>
      </c>
      <c r="M3044" s="25"/>
      <c r="N3044" s="45"/>
      <c r="O3044" s="54"/>
      <c r="P3044" s="25" t="s">
        <v>618</v>
      </c>
      <c r="Q3044" s="25"/>
      <c r="R3044" s="25"/>
      <c r="S3044" s="3">
        <v>-20</v>
      </c>
      <c r="T3044" s="55"/>
      <c r="U3044" s="25" t="s">
        <v>3601</v>
      </c>
      <c r="V3044" s="25" t="str">
        <f>VLOOKUP(P3044,'Customer List'!B:C,2,)</f>
        <v>Bhuvneshwar</v>
      </c>
      <c r="W3044" s="56" t="s">
        <v>4688</v>
      </c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hidden="1" x14ac:dyDescent="0.25">
      <c r="A3045" s="25">
        <f t="shared" si="435"/>
        <v>3042</v>
      </c>
      <c r="B3045" s="25" t="s">
        <v>4548</v>
      </c>
      <c r="C3045" s="45" t="s">
        <v>4548</v>
      </c>
      <c r="D3045" s="45" t="s">
        <v>4548</v>
      </c>
      <c r="E3045" s="8">
        <v>374</v>
      </c>
      <c r="F3045" s="8">
        <f t="shared" si="459"/>
        <v>32912</v>
      </c>
      <c r="G3045" s="54">
        <f t="shared" si="460"/>
        <v>32912</v>
      </c>
      <c r="H3045" s="25" t="s">
        <v>4477</v>
      </c>
      <c r="I3045" s="25" t="s">
        <v>4478</v>
      </c>
      <c r="J3045" s="25">
        <v>1</v>
      </c>
      <c r="K3045" s="25">
        <v>1</v>
      </c>
      <c r="L3045" s="25">
        <f t="shared" si="434"/>
        <v>0</v>
      </c>
      <c r="M3045" s="25"/>
      <c r="N3045" s="45"/>
      <c r="O3045" s="54"/>
      <c r="P3045" s="25" t="s">
        <v>618</v>
      </c>
      <c r="Q3045" s="25"/>
      <c r="R3045" s="25"/>
      <c r="S3045" s="3">
        <v>-20</v>
      </c>
      <c r="T3045" s="55"/>
      <c r="U3045" s="25" t="s">
        <v>3601</v>
      </c>
      <c r="V3045" s="25" t="str">
        <f>VLOOKUP(P3045,'Customer List'!B:C,2,)</f>
        <v>Bhuvneshwar</v>
      </c>
      <c r="W3045" s="56" t="s">
        <v>4688</v>
      </c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hidden="1" x14ac:dyDescent="0.25">
      <c r="A3046" s="25">
        <f t="shared" si="435"/>
        <v>3043</v>
      </c>
      <c r="B3046" s="25" t="s">
        <v>4548</v>
      </c>
      <c r="C3046" s="45" t="s">
        <v>4548</v>
      </c>
      <c r="D3046" s="45" t="s">
        <v>4548</v>
      </c>
      <c r="E3046" s="8">
        <v>374</v>
      </c>
      <c r="F3046" s="8">
        <f t="shared" si="459"/>
        <v>32912</v>
      </c>
      <c r="G3046" s="54">
        <f t="shared" si="460"/>
        <v>32912</v>
      </c>
      <c r="H3046" s="25" t="s">
        <v>4479</v>
      </c>
      <c r="I3046" s="25" t="s">
        <v>4480</v>
      </c>
      <c r="J3046" s="25">
        <v>1</v>
      </c>
      <c r="K3046" s="25">
        <v>1</v>
      </c>
      <c r="L3046" s="25">
        <f t="shared" si="434"/>
        <v>0</v>
      </c>
      <c r="M3046" s="25"/>
      <c r="N3046" s="45"/>
      <c r="O3046" s="54"/>
      <c r="P3046" s="25" t="s">
        <v>618</v>
      </c>
      <c r="Q3046" s="25"/>
      <c r="R3046" s="25"/>
      <c r="S3046" s="3">
        <v>-20</v>
      </c>
      <c r="T3046" s="55"/>
      <c r="U3046" s="25" t="s">
        <v>3601</v>
      </c>
      <c r="V3046" s="25" t="str">
        <f>VLOOKUP(P3046,'Customer List'!B:C,2,)</f>
        <v>Bhuvneshwar</v>
      </c>
      <c r="W3046" s="56" t="s">
        <v>4688</v>
      </c>
      <c r="X3046" s="45"/>
      <c r="Y3046" s="25" t="str">
        <f t="shared" si="461"/>
        <v/>
      </c>
      <c r="Z3046" s="25" t="str">
        <f t="shared" si="462"/>
        <v/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hidden="1" x14ac:dyDescent="0.25">
      <c r="A3047" s="25">
        <f t="shared" si="435"/>
        <v>3044</v>
      </c>
      <c r="B3047" s="25" t="s">
        <v>4548</v>
      </c>
      <c r="C3047" s="45" t="s">
        <v>4548</v>
      </c>
      <c r="D3047" s="45" t="s">
        <v>4548</v>
      </c>
      <c r="E3047" s="8">
        <v>374</v>
      </c>
      <c r="F3047" s="8">
        <f t="shared" si="459"/>
        <v>32912</v>
      </c>
      <c r="G3047" s="54">
        <f t="shared" si="460"/>
        <v>32912</v>
      </c>
      <c r="H3047" s="25" t="s">
        <v>4481</v>
      </c>
      <c r="I3047" s="25" t="s">
        <v>4482</v>
      </c>
      <c r="J3047" s="25">
        <v>1</v>
      </c>
      <c r="K3047" s="25">
        <v>1</v>
      </c>
      <c r="L3047" s="25">
        <f t="shared" si="434"/>
        <v>0</v>
      </c>
      <c r="M3047" s="25"/>
      <c r="N3047" s="45"/>
      <c r="O3047" s="54"/>
      <c r="P3047" s="25" t="s">
        <v>618</v>
      </c>
      <c r="Q3047" s="25"/>
      <c r="R3047" s="25"/>
      <c r="S3047" s="3">
        <v>-20</v>
      </c>
      <c r="T3047" s="55"/>
      <c r="U3047" s="25" t="s">
        <v>3601</v>
      </c>
      <c r="V3047" s="25" t="str">
        <f>VLOOKUP(P3047,'Customer List'!B:C,2,)</f>
        <v>Bhuvneshwar</v>
      </c>
      <c r="W3047" s="56" t="s">
        <v>4688</v>
      </c>
      <c r="X3047" s="45"/>
      <c r="Y3047" s="25" t="str">
        <f t="shared" si="461"/>
        <v/>
      </c>
      <c r="Z3047" s="25" t="str">
        <f t="shared" si="462"/>
        <v/>
      </c>
      <c r="AA3047" s="25" t="str">
        <f t="shared" si="463"/>
        <v/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hidden="1" x14ac:dyDescent="0.25">
      <c r="A3048" s="25">
        <f t="shared" si="435"/>
        <v>3045</v>
      </c>
      <c r="B3048" s="25" t="s">
        <v>4548</v>
      </c>
      <c r="C3048" s="45" t="s">
        <v>4548</v>
      </c>
      <c r="D3048" s="45" t="s">
        <v>4548</v>
      </c>
      <c r="E3048" s="8">
        <v>374</v>
      </c>
      <c r="F3048" s="8">
        <f t="shared" si="459"/>
        <v>32912</v>
      </c>
      <c r="G3048" s="54">
        <f t="shared" si="460"/>
        <v>32912</v>
      </c>
      <c r="H3048" s="25" t="s">
        <v>4483</v>
      </c>
      <c r="I3048" s="25" t="s">
        <v>4484</v>
      </c>
      <c r="J3048" s="25">
        <v>1</v>
      </c>
      <c r="K3048" s="25">
        <v>1</v>
      </c>
      <c r="L3048" s="25">
        <f t="shared" si="434"/>
        <v>0</v>
      </c>
      <c r="M3048" s="25"/>
      <c r="N3048" s="45"/>
      <c r="O3048" s="54"/>
      <c r="P3048" s="25" t="s">
        <v>618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Bhuvneshwar</v>
      </c>
      <c r="W3048" s="56" t="s">
        <v>4688</v>
      </c>
      <c r="X3048" s="45"/>
      <c r="Y3048" s="25" t="str">
        <f t="shared" si="461"/>
        <v/>
      </c>
      <c r="Z3048" s="25" t="str">
        <f t="shared" si="462"/>
        <v/>
      </c>
      <c r="AA3048" s="25" t="str">
        <f t="shared" si="463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hidden="1" x14ac:dyDescent="0.25">
      <c r="A3049" s="25">
        <f t="shared" si="435"/>
        <v>3046</v>
      </c>
      <c r="B3049" s="25" t="s">
        <v>4548</v>
      </c>
      <c r="C3049" s="45" t="s">
        <v>4548</v>
      </c>
      <c r="D3049" s="45" t="s">
        <v>4548</v>
      </c>
      <c r="E3049" s="8">
        <v>374</v>
      </c>
      <c r="F3049" s="8">
        <f t="shared" si="459"/>
        <v>32912</v>
      </c>
      <c r="G3049" s="54">
        <f t="shared" si="460"/>
        <v>32912</v>
      </c>
      <c r="H3049" s="25" t="s">
        <v>4485</v>
      </c>
      <c r="I3049" s="25" t="s">
        <v>4486</v>
      </c>
      <c r="J3049" s="25">
        <v>1</v>
      </c>
      <c r="K3049" s="25">
        <v>1</v>
      </c>
      <c r="L3049" s="25">
        <f t="shared" si="434"/>
        <v>0</v>
      </c>
      <c r="M3049" s="25"/>
      <c r="N3049" s="45"/>
      <c r="O3049" s="54"/>
      <c r="P3049" s="25" t="s">
        <v>618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Bhuvneshwar</v>
      </c>
      <c r="W3049" s="56" t="s">
        <v>4688</v>
      </c>
      <c r="X3049" s="45"/>
      <c r="Y3049" s="25" t="str">
        <f t="shared" si="461"/>
        <v/>
      </c>
      <c r="Z3049" s="25" t="str">
        <f t="shared" si="462"/>
        <v/>
      </c>
      <c r="AA3049" s="25" t="str">
        <f t="shared" si="463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hidden="1" x14ac:dyDescent="0.25">
      <c r="A3050" s="25">
        <f t="shared" si="435"/>
        <v>3047</v>
      </c>
      <c r="B3050" s="25" t="s">
        <v>4548</v>
      </c>
      <c r="C3050" s="45" t="s">
        <v>4548</v>
      </c>
      <c r="D3050" s="45" t="s">
        <v>4548</v>
      </c>
      <c r="E3050" s="8">
        <v>374</v>
      </c>
      <c r="F3050" s="8">
        <f t="shared" si="459"/>
        <v>32912</v>
      </c>
      <c r="G3050" s="54">
        <f t="shared" si="460"/>
        <v>32912</v>
      </c>
      <c r="H3050" s="25" t="s">
        <v>4487</v>
      </c>
      <c r="I3050" s="25" t="s">
        <v>4488</v>
      </c>
      <c r="J3050" s="25">
        <v>1</v>
      </c>
      <c r="K3050" s="25">
        <v>1</v>
      </c>
      <c r="L3050" s="25">
        <f t="shared" si="434"/>
        <v>0</v>
      </c>
      <c r="M3050" s="25"/>
      <c r="N3050" s="45"/>
      <c r="O3050" s="54"/>
      <c r="P3050" s="25" t="s">
        <v>618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Bhuvneshwar</v>
      </c>
      <c r="W3050" s="56" t="s">
        <v>4688</v>
      </c>
      <c r="X3050" s="45"/>
      <c r="Y3050" s="25" t="str">
        <f t="shared" si="461"/>
        <v/>
      </c>
      <c r="Z3050" s="25" t="str">
        <f t="shared" si="462"/>
        <v/>
      </c>
      <c r="AA3050" s="25" t="str">
        <f t="shared" si="463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hidden="1" x14ac:dyDescent="0.25">
      <c r="A3051" s="25">
        <f t="shared" si="435"/>
        <v>3048</v>
      </c>
      <c r="B3051" s="25" t="s">
        <v>4548</v>
      </c>
      <c r="C3051" s="45" t="s">
        <v>4548</v>
      </c>
      <c r="D3051" s="45" t="s">
        <v>4548</v>
      </c>
      <c r="E3051" s="8">
        <v>374</v>
      </c>
      <c r="F3051" s="8">
        <f t="shared" si="459"/>
        <v>32912</v>
      </c>
      <c r="G3051" s="54">
        <f t="shared" si="460"/>
        <v>32912</v>
      </c>
      <c r="H3051" s="25" t="s">
        <v>4489</v>
      </c>
      <c r="I3051" s="25" t="s">
        <v>4490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618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Bhuvneshwar</v>
      </c>
      <c r="W3051" s="56" t="s">
        <v>4688</v>
      </c>
      <c r="X3051" s="45"/>
      <c r="Y3051" s="25" t="str">
        <f t="shared" si="461"/>
        <v/>
      </c>
      <c r="Z3051" s="25" t="str">
        <f t="shared" si="462"/>
        <v/>
      </c>
      <c r="AA3051" s="25" t="str">
        <f t="shared" si="463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hidden="1" x14ac:dyDescent="0.25">
      <c r="A3052" s="25">
        <f t="shared" si="435"/>
        <v>3049</v>
      </c>
      <c r="B3052" s="25" t="s">
        <v>4548</v>
      </c>
      <c r="C3052" s="45" t="s">
        <v>4548</v>
      </c>
      <c r="D3052" s="45" t="s">
        <v>4548</v>
      </c>
      <c r="E3052" s="8">
        <v>374</v>
      </c>
      <c r="F3052" s="8">
        <f t="shared" si="459"/>
        <v>32912</v>
      </c>
      <c r="G3052" s="54">
        <f t="shared" si="460"/>
        <v>32912</v>
      </c>
      <c r="H3052" s="25" t="s">
        <v>4491</v>
      </c>
      <c r="I3052" s="25" t="s">
        <v>4492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618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Bhuvneshwar</v>
      </c>
      <c r="W3052" s="56" t="s">
        <v>4688</v>
      </c>
      <c r="X3052" s="45"/>
      <c r="Y3052" s="25" t="str">
        <f t="shared" si="461"/>
        <v/>
      </c>
      <c r="Z3052" s="25" t="str">
        <f t="shared" si="462"/>
        <v/>
      </c>
      <c r="AA3052" s="25" t="str">
        <f t="shared" si="463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hidden="1" x14ac:dyDescent="0.25">
      <c r="A3053" s="25">
        <f t="shared" si="435"/>
        <v>3050</v>
      </c>
      <c r="B3053" s="25" t="s">
        <v>4548</v>
      </c>
      <c r="C3053" s="45" t="s">
        <v>4548</v>
      </c>
      <c r="D3053" s="45" t="s">
        <v>4548</v>
      </c>
      <c r="E3053" s="8">
        <v>374</v>
      </c>
      <c r="F3053" s="8">
        <f t="shared" si="459"/>
        <v>32912</v>
      </c>
      <c r="G3053" s="54">
        <f t="shared" si="460"/>
        <v>32912</v>
      </c>
      <c r="H3053" s="25" t="s">
        <v>4493</v>
      </c>
      <c r="I3053" s="25" t="s">
        <v>4494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4688</v>
      </c>
      <c r="X3053" s="45"/>
      <c r="Y3053" s="25" t="str">
        <f t="shared" si="461"/>
        <v/>
      </c>
      <c r="Z3053" s="25" t="str">
        <f t="shared" si="462"/>
        <v/>
      </c>
      <c r="AA3053" s="25" t="str">
        <f t="shared" si="463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hidden="1" x14ac:dyDescent="0.25">
      <c r="A3054" s="25">
        <f t="shared" si="435"/>
        <v>3051</v>
      </c>
      <c r="B3054" s="25" t="s">
        <v>4548</v>
      </c>
      <c r="C3054" s="45" t="s">
        <v>4548</v>
      </c>
      <c r="D3054" s="45" t="s">
        <v>4548</v>
      </c>
      <c r="E3054" s="8">
        <v>188</v>
      </c>
      <c r="F3054" s="8">
        <f t="shared" si="459"/>
        <v>16544</v>
      </c>
      <c r="G3054" s="54">
        <f t="shared" si="460"/>
        <v>16544</v>
      </c>
      <c r="H3054" s="25" t="s">
        <v>373</v>
      </c>
      <c r="I3054" s="25" t="s">
        <v>4150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4688</v>
      </c>
      <c r="X3054" s="45"/>
      <c r="Y3054" s="25" t="str">
        <f t="shared" si="461"/>
        <v/>
      </c>
      <c r="Z3054" s="25" t="str">
        <f t="shared" si="462"/>
        <v/>
      </c>
      <c r="AA3054" s="25" t="str">
        <f t="shared" si="463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hidden="1" x14ac:dyDescent="0.25">
      <c r="A3055" s="25">
        <f t="shared" si="435"/>
        <v>3052</v>
      </c>
      <c r="B3055" s="25" t="s">
        <v>4548</v>
      </c>
      <c r="C3055" s="45" t="s">
        <v>4548</v>
      </c>
      <c r="D3055" s="45" t="s">
        <v>4548</v>
      </c>
      <c r="E3055" s="8">
        <v>374</v>
      </c>
      <c r="F3055" s="8">
        <f t="shared" si="459"/>
        <v>32912</v>
      </c>
      <c r="G3055" s="54">
        <f t="shared" si="460"/>
        <v>32912</v>
      </c>
      <c r="H3055" s="25" t="s">
        <v>4495</v>
      </c>
      <c r="I3055" s="25" t="s">
        <v>4496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618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Bhuvneshwar</v>
      </c>
      <c r="W3055" s="56" t="s">
        <v>4688</v>
      </c>
      <c r="X3055" s="45"/>
      <c r="Y3055" s="25" t="str">
        <f t="shared" si="461"/>
        <v/>
      </c>
      <c r="Z3055" s="25" t="str">
        <f t="shared" si="462"/>
        <v/>
      </c>
      <c r="AA3055" s="25" t="str">
        <f t="shared" si="463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hidden="1" x14ac:dyDescent="0.25">
      <c r="A3056" s="25">
        <f t="shared" si="435"/>
        <v>3053</v>
      </c>
      <c r="B3056" s="25" t="s">
        <v>4548</v>
      </c>
      <c r="C3056" s="45" t="s">
        <v>4548</v>
      </c>
      <c r="D3056" s="45" t="s">
        <v>4548</v>
      </c>
      <c r="E3056" s="8">
        <v>374</v>
      </c>
      <c r="F3056" s="8">
        <f t="shared" si="459"/>
        <v>32912</v>
      </c>
      <c r="G3056" s="54">
        <f t="shared" si="460"/>
        <v>32912</v>
      </c>
      <c r="H3056" s="25" t="s">
        <v>4497</v>
      </c>
      <c r="I3056" s="25" t="s">
        <v>4498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4688</v>
      </c>
      <c r="X3056" s="45"/>
      <c r="Y3056" s="25" t="str">
        <f t="shared" si="461"/>
        <v/>
      </c>
      <c r="Z3056" s="25" t="str">
        <f t="shared" si="462"/>
        <v/>
      </c>
      <c r="AA3056" s="25" t="str">
        <f t="shared" si="463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hidden="1" x14ac:dyDescent="0.25">
      <c r="A3057" s="25">
        <f t="shared" si="435"/>
        <v>3054</v>
      </c>
      <c r="B3057" s="25" t="s">
        <v>4548</v>
      </c>
      <c r="C3057" s="45" t="s">
        <v>4548</v>
      </c>
      <c r="D3057" s="45" t="s">
        <v>4548</v>
      </c>
      <c r="E3057" s="8">
        <v>374</v>
      </c>
      <c r="F3057" s="8">
        <f t="shared" si="459"/>
        <v>32912</v>
      </c>
      <c r="G3057" s="54">
        <f t="shared" si="460"/>
        <v>32912</v>
      </c>
      <c r="H3057" s="25" t="s">
        <v>4499</v>
      </c>
      <c r="I3057" s="25" t="s">
        <v>4500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629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Banglore</v>
      </c>
      <c r="W3057" s="56" t="s">
        <v>4688</v>
      </c>
      <c r="X3057" s="45"/>
      <c r="Y3057" s="25" t="str">
        <f t="shared" si="461"/>
        <v/>
      </c>
      <c r="Z3057" s="25" t="str">
        <f t="shared" si="462"/>
        <v/>
      </c>
      <c r="AA3057" s="25" t="str">
        <f t="shared" si="463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hidden="1" x14ac:dyDescent="0.25">
      <c r="A3058" s="25">
        <f t="shared" si="435"/>
        <v>3055</v>
      </c>
      <c r="B3058" s="25" t="s">
        <v>4548</v>
      </c>
      <c r="C3058" s="45" t="s">
        <v>4548</v>
      </c>
      <c r="D3058" s="45" t="s">
        <v>4548</v>
      </c>
      <c r="E3058" s="8">
        <v>374</v>
      </c>
      <c r="F3058" s="8">
        <f t="shared" si="459"/>
        <v>32912</v>
      </c>
      <c r="G3058" s="54">
        <f t="shared" si="460"/>
        <v>32912</v>
      </c>
      <c r="H3058" s="25" t="s">
        <v>4501</v>
      </c>
      <c r="I3058" s="25" t="s">
        <v>4502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629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Banglore</v>
      </c>
      <c r="W3058" s="56" t="s">
        <v>4688</v>
      </c>
      <c r="X3058" s="45"/>
      <c r="Y3058" s="25" t="str">
        <f t="shared" si="461"/>
        <v/>
      </c>
      <c r="Z3058" s="25" t="str">
        <f t="shared" si="462"/>
        <v/>
      </c>
      <c r="AA3058" s="25" t="str">
        <f t="shared" si="463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hidden="1" x14ac:dyDescent="0.25">
      <c r="A3059" s="25">
        <f t="shared" si="435"/>
        <v>3056</v>
      </c>
      <c r="B3059" s="25" t="s">
        <v>4548</v>
      </c>
      <c r="C3059" s="45" t="s">
        <v>4548</v>
      </c>
      <c r="D3059" s="45" t="s">
        <v>4548</v>
      </c>
      <c r="E3059" s="8">
        <v>364.14</v>
      </c>
      <c r="F3059" s="8">
        <f t="shared" si="459"/>
        <v>32044.32</v>
      </c>
      <c r="G3059" s="54">
        <f t="shared" si="460"/>
        <v>32044.32</v>
      </c>
      <c r="H3059" s="25" t="s">
        <v>4503</v>
      </c>
      <c r="I3059" s="25" t="s">
        <v>4504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310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Banglore</v>
      </c>
      <c r="W3059" s="56" t="s">
        <v>3751</v>
      </c>
      <c r="X3059" s="45"/>
      <c r="Y3059" s="25" t="str">
        <f t="shared" si="461"/>
        <v/>
      </c>
      <c r="Z3059" s="25" t="str">
        <f t="shared" si="462"/>
        <v/>
      </c>
      <c r="AA3059" s="25" t="str">
        <f t="shared" si="463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hidden="1" x14ac:dyDescent="0.25">
      <c r="A3060" s="25">
        <f t="shared" si="435"/>
        <v>3057</v>
      </c>
      <c r="B3060" s="25" t="s">
        <v>4548</v>
      </c>
      <c r="C3060" s="45" t="s">
        <v>4548</v>
      </c>
      <c r="D3060" s="45" t="s">
        <v>4548</v>
      </c>
      <c r="E3060" s="8">
        <v>201</v>
      </c>
      <c r="F3060" s="8">
        <f t="shared" si="459"/>
        <v>17688</v>
      </c>
      <c r="G3060" s="54">
        <f t="shared" si="460"/>
        <v>17688</v>
      </c>
      <c r="H3060" s="25" t="s">
        <v>4505</v>
      </c>
      <c r="I3060" s="25" t="s">
        <v>4506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255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Delhi</v>
      </c>
      <c r="W3060" s="56"/>
      <c r="X3060" s="45"/>
      <c r="Y3060" s="25" t="str">
        <f t="shared" si="461"/>
        <v/>
      </c>
      <c r="Z3060" s="25" t="str">
        <f t="shared" si="462"/>
        <v/>
      </c>
      <c r="AA3060" s="25" t="str">
        <f t="shared" si="463"/>
        <v/>
      </c>
      <c r="AB3060" s="25" t="str">
        <f>VLOOKUP(U3060,'Currency Sheet'!A:C,3,)</f>
        <v>DOLLAR</v>
      </c>
      <c r="AC3060" s="67" t="str">
        <f>VLOOKUP(P3060,'Customer List'!B:D,3,)</f>
        <v>Local</v>
      </c>
    </row>
    <row r="3061" spans="1:29" hidden="1" x14ac:dyDescent="0.25">
      <c r="A3061" s="25">
        <f t="shared" si="435"/>
        <v>3058</v>
      </c>
      <c r="B3061" s="25" t="s">
        <v>4548</v>
      </c>
      <c r="C3061" s="45" t="s">
        <v>4548</v>
      </c>
      <c r="D3061" s="45" t="s">
        <v>4548</v>
      </c>
      <c r="E3061" s="8">
        <v>374</v>
      </c>
      <c r="F3061" s="8">
        <f t="shared" si="459"/>
        <v>32912</v>
      </c>
      <c r="G3061" s="54">
        <f t="shared" si="460"/>
        <v>32912</v>
      </c>
      <c r="H3061" s="25" t="s">
        <v>4507</v>
      </c>
      <c r="I3061" s="25" t="s">
        <v>4508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31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Delhi</v>
      </c>
      <c r="W3061" s="56"/>
      <c r="X3061" s="45"/>
      <c r="Y3061" s="25" t="str">
        <f t="shared" si="461"/>
        <v/>
      </c>
      <c r="Z3061" s="25" t="str">
        <f t="shared" si="462"/>
        <v/>
      </c>
      <c r="AA3061" s="25" t="str">
        <f t="shared" si="463"/>
        <v/>
      </c>
      <c r="AB3061" s="25" t="str">
        <f>VLOOKUP(U3061,'Currency Sheet'!A:C,3,)</f>
        <v>DOLLAR</v>
      </c>
      <c r="AC3061" s="67" t="str">
        <f>VLOOKUP(P3061,'Customer List'!B:D,3,)</f>
        <v>Local</v>
      </c>
    </row>
    <row r="3062" spans="1:29" hidden="1" x14ac:dyDescent="0.25">
      <c r="A3062" s="25">
        <f t="shared" si="435"/>
        <v>3059</v>
      </c>
      <c r="B3062" s="25" t="s">
        <v>4548</v>
      </c>
      <c r="C3062" s="45" t="s">
        <v>4548</v>
      </c>
      <c r="D3062" s="45" t="s">
        <v>4548</v>
      </c>
      <c r="E3062" s="8">
        <v>374</v>
      </c>
      <c r="F3062" s="8">
        <f t="shared" si="459"/>
        <v>32912</v>
      </c>
      <c r="G3062" s="54">
        <f t="shared" si="460"/>
        <v>32912</v>
      </c>
      <c r="H3062" s="25" t="s">
        <v>4509</v>
      </c>
      <c r="I3062" s="25" t="s">
        <v>4510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31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Delhi</v>
      </c>
      <c r="W3062" s="56"/>
      <c r="X3062" s="45"/>
      <c r="Y3062" s="25" t="str">
        <f t="shared" si="461"/>
        <v/>
      </c>
      <c r="Z3062" s="25" t="str">
        <f t="shared" si="462"/>
        <v/>
      </c>
      <c r="AA3062" s="25" t="str">
        <f t="shared" si="463"/>
        <v/>
      </c>
      <c r="AB3062" s="25" t="str">
        <f>VLOOKUP(U3062,'Currency Sheet'!A:C,3,)</f>
        <v>DOLLAR</v>
      </c>
      <c r="AC3062" s="67" t="str">
        <f>VLOOKUP(P3062,'Customer List'!B:D,3,)</f>
        <v>Local</v>
      </c>
    </row>
    <row r="3063" spans="1:29" hidden="1" x14ac:dyDescent="0.25">
      <c r="A3063" s="25">
        <f t="shared" si="435"/>
        <v>3060</v>
      </c>
      <c r="B3063" s="25" t="s">
        <v>4548</v>
      </c>
      <c r="C3063" s="45" t="s">
        <v>4548</v>
      </c>
      <c r="D3063" s="45" t="s">
        <v>4548</v>
      </c>
      <c r="E3063" s="8">
        <v>374</v>
      </c>
      <c r="F3063" s="8">
        <f t="shared" si="459"/>
        <v>32912</v>
      </c>
      <c r="G3063" s="54">
        <f t="shared" si="460"/>
        <v>32912</v>
      </c>
      <c r="H3063" s="25" t="s">
        <v>4511</v>
      </c>
      <c r="I3063" s="25" t="s">
        <v>4512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31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Delhi</v>
      </c>
      <c r="W3063" s="56"/>
      <c r="X3063" s="45"/>
      <c r="Y3063" s="25" t="str">
        <f t="shared" si="461"/>
        <v/>
      </c>
      <c r="Z3063" s="25" t="str">
        <f t="shared" si="462"/>
        <v/>
      </c>
      <c r="AA3063" s="25" t="str">
        <f t="shared" si="463"/>
        <v/>
      </c>
      <c r="AB3063" s="25" t="str">
        <f>VLOOKUP(U3063,'Currency Sheet'!A:C,3,)</f>
        <v>DOLLAR</v>
      </c>
      <c r="AC3063" s="67" t="str">
        <f>VLOOKUP(P3063,'Customer List'!B:D,3,)</f>
        <v>Local</v>
      </c>
    </row>
    <row r="3064" spans="1:29" hidden="1" x14ac:dyDescent="0.25">
      <c r="A3064" s="25">
        <f t="shared" si="435"/>
        <v>3061</v>
      </c>
      <c r="B3064" s="25" t="s">
        <v>4548</v>
      </c>
      <c r="C3064" s="45" t="s">
        <v>4548</v>
      </c>
      <c r="D3064" s="45" t="s">
        <v>4548</v>
      </c>
      <c r="E3064" s="8">
        <v>105.46</v>
      </c>
      <c r="F3064" s="8">
        <f t="shared" si="459"/>
        <v>9280.48</v>
      </c>
      <c r="G3064" s="54">
        <f t="shared" si="460"/>
        <v>9280.48</v>
      </c>
      <c r="H3064" s="25" t="s">
        <v>4513</v>
      </c>
      <c r="I3064" s="25" t="s">
        <v>4514</v>
      </c>
      <c r="J3064" s="25">
        <v>1</v>
      </c>
      <c r="K3064" s="25">
        <v>1</v>
      </c>
      <c r="L3064" s="25">
        <f t="shared" ref="L3064:L3127" si="464">J3064-K3064</f>
        <v>0</v>
      </c>
      <c r="M3064" s="25"/>
      <c r="N3064" s="45"/>
      <c r="O3064" s="54"/>
      <c r="P3064" s="25" t="s">
        <v>384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Pune</v>
      </c>
      <c r="W3064" s="56" t="s">
        <v>3751</v>
      </c>
      <c r="X3064" s="45"/>
      <c r="Y3064" s="25" t="str">
        <f t="shared" si="461"/>
        <v/>
      </c>
      <c r="Z3064" s="25" t="str">
        <f t="shared" si="462"/>
        <v/>
      </c>
      <c r="AA3064" s="25" t="str">
        <f t="shared" si="463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hidden="1" x14ac:dyDescent="0.25">
      <c r="A3065" s="25">
        <f t="shared" si="435"/>
        <v>3062</v>
      </c>
      <c r="B3065" s="25" t="s">
        <v>4548</v>
      </c>
      <c r="C3065" s="45" t="s">
        <v>4548</v>
      </c>
      <c r="D3065" s="45" t="s">
        <v>4548</v>
      </c>
      <c r="E3065" s="8">
        <v>201</v>
      </c>
      <c r="F3065" s="8">
        <f t="shared" si="459"/>
        <v>17688</v>
      </c>
      <c r="G3065" s="54">
        <f t="shared" si="460"/>
        <v>17688</v>
      </c>
      <c r="H3065" s="25" t="s">
        <v>4515</v>
      </c>
      <c r="I3065" s="25" t="s">
        <v>4516</v>
      </c>
      <c r="J3065" s="25">
        <v>1</v>
      </c>
      <c r="K3065" s="25">
        <v>1</v>
      </c>
      <c r="L3065" s="25">
        <f t="shared" si="464"/>
        <v>0</v>
      </c>
      <c r="M3065" s="25"/>
      <c r="N3065" s="45"/>
      <c r="O3065" s="54"/>
      <c r="P3065" s="25" t="s">
        <v>31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Delhi</v>
      </c>
      <c r="W3065" s="56"/>
      <c r="X3065" s="45"/>
      <c r="Y3065" s="25" t="str">
        <f t="shared" si="461"/>
        <v/>
      </c>
      <c r="Z3065" s="25" t="str">
        <f t="shared" si="462"/>
        <v/>
      </c>
      <c r="AA3065" s="25" t="str">
        <f t="shared" si="463"/>
        <v/>
      </c>
      <c r="AB3065" s="25" t="str">
        <f>VLOOKUP(U3065,'Currency Sheet'!A:C,3,)</f>
        <v>DOLLAR</v>
      </c>
      <c r="AC3065" s="67" t="str">
        <f>VLOOKUP(P3065,'Customer List'!B:D,3,)</f>
        <v>Local</v>
      </c>
    </row>
    <row r="3066" spans="1:29" hidden="1" x14ac:dyDescent="0.25">
      <c r="A3066" s="25">
        <f t="shared" si="435"/>
        <v>3063</v>
      </c>
      <c r="B3066" s="25" t="s">
        <v>4548</v>
      </c>
      <c r="C3066" s="45" t="s">
        <v>4548</v>
      </c>
      <c r="D3066" s="45" t="s">
        <v>4548</v>
      </c>
      <c r="E3066" s="8">
        <v>201</v>
      </c>
      <c r="F3066" s="8">
        <f t="shared" si="459"/>
        <v>17688</v>
      </c>
      <c r="G3066" s="54">
        <f t="shared" si="460"/>
        <v>17688</v>
      </c>
      <c r="H3066" s="25" t="s">
        <v>4517</v>
      </c>
      <c r="I3066" s="25" t="s">
        <v>4518</v>
      </c>
      <c r="J3066" s="25">
        <v>1</v>
      </c>
      <c r="K3066" s="25">
        <v>1</v>
      </c>
      <c r="L3066" s="25">
        <f t="shared" si="464"/>
        <v>0</v>
      </c>
      <c r="M3066" s="25"/>
      <c r="N3066" s="45"/>
      <c r="O3066" s="54"/>
      <c r="P3066" s="25" t="s">
        <v>31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Delhi</v>
      </c>
      <c r="W3066" s="56"/>
      <c r="X3066" s="45"/>
      <c r="Y3066" s="25" t="str">
        <f t="shared" si="461"/>
        <v/>
      </c>
      <c r="Z3066" s="25" t="str">
        <f t="shared" si="462"/>
        <v/>
      </c>
      <c r="AA3066" s="25" t="str">
        <f t="shared" si="463"/>
        <v/>
      </c>
      <c r="AB3066" s="25" t="str">
        <f>VLOOKUP(U3066,'Currency Sheet'!A:C,3,)</f>
        <v>DOLLAR</v>
      </c>
      <c r="AC3066" s="67" t="str">
        <f>VLOOKUP(P3066,'Customer List'!B:D,3,)</f>
        <v>Local</v>
      </c>
    </row>
    <row r="3067" spans="1:29" hidden="1" x14ac:dyDescent="0.25">
      <c r="A3067" s="25">
        <f t="shared" si="435"/>
        <v>3064</v>
      </c>
      <c r="B3067" s="25" t="s">
        <v>4548</v>
      </c>
      <c r="C3067" s="45" t="s">
        <v>4548</v>
      </c>
      <c r="D3067" s="45" t="s">
        <v>4548</v>
      </c>
      <c r="E3067" s="8">
        <v>201</v>
      </c>
      <c r="F3067" s="8">
        <f t="shared" si="459"/>
        <v>17688</v>
      </c>
      <c r="G3067" s="54">
        <f t="shared" si="460"/>
        <v>17688</v>
      </c>
      <c r="H3067" s="25" t="s">
        <v>4519</v>
      </c>
      <c r="I3067" s="25" t="s">
        <v>4520</v>
      </c>
      <c r="J3067" s="25">
        <v>1</v>
      </c>
      <c r="K3067" s="25">
        <v>1</v>
      </c>
      <c r="L3067" s="25">
        <f t="shared" si="464"/>
        <v>0</v>
      </c>
      <c r="M3067" s="25"/>
      <c r="N3067" s="45"/>
      <c r="O3067" s="54"/>
      <c r="P3067" s="25" t="s">
        <v>31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Delhi</v>
      </c>
      <c r="W3067" s="56"/>
      <c r="X3067" s="45"/>
      <c r="Y3067" s="25" t="str">
        <f t="shared" si="461"/>
        <v/>
      </c>
      <c r="Z3067" s="25" t="str">
        <f t="shared" si="462"/>
        <v/>
      </c>
      <c r="AA3067" s="25" t="str">
        <f t="shared" si="463"/>
        <v/>
      </c>
      <c r="AB3067" s="25" t="str">
        <f>VLOOKUP(U3067,'Currency Sheet'!A:C,3,)</f>
        <v>DOLLAR</v>
      </c>
      <c r="AC3067" s="67" t="str">
        <f>VLOOKUP(P3067,'Customer List'!B:D,3,)</f>
        <v>Local</v>
      </c>
    </row>
    <row r="3068" spans="1:29" hidden="1" x14ac:dyDescent="0.25">
      <c r="A3068" s="25">
        <f t="shared" si="435"/>
        <v>3065</v>
      </c>
      <c r="B3068" s="25" t="s">
        <v>4548</v>
      </c>
      <c r="C3068" s="45" t="s">
        <v>4548</v>
      </c>
      <c r="D3068" s="45" t="s">
        <v>4548</v>
      </c>
      <c r="E3068" s="8">
        <v>201</v>
      </c>
      <c r="F3068" s="8">
        <f t="shared" si="459"/>
        <v>17688</v>
      </c>
      <c r="G3068" s="54">
        <f t="shared" si="460"/>
        <v>17688</v>
      </c>
      <c r="H3068" s="25" t="s">
        <v>753</v>
      </c>
      <c r="I3068" s="25" t="s">
        <v>4154</v>
      </c>
      <c r="J3068" s="25">
        <v>1</v>
      </c>
      <c r="K3068" s="25">
        <v>1</v>
      </c>
      <c r="L3068" s="25">
        <f t="shared" si="464"/>
        <v>0</v>
      </c>
      <c r="M3068" s="25"/>
      <c r="N3068" s="45"/>
      <c r="O3068" s="54"/>
      <c r="P3068" s="25" t="s">
        <v>31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Delhi</v>
      </c>
      <c r="W3068" s="56"/>
      <c r="X3068" s="45"/>
      <c r="Y3068" s="25" t="str">
        <f t="shared" si="461"/>
        <v/>
      </c>
      <c r="Z3068" s="25" t="str">
        <f t="shared" si="462"/>
        <v/>
      </c>
      <c r="AA3068" s="25" t="str">
        <f t="shared" si="463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hidden="1" x14ac:dyDescent="0.25">
      <c r="A3069" s="25">
        <f t="shared" si="435"/>
        <v>3066</v>
      </c>
      <c r="B3069" s="25" t="s">
        <v>4548</v>
      </c>
      <c r="C3069" s="45" t="s">
        <v>4548</v>
      </c>
      <c r="D3069" s="45" t="s">
        <v>4548</v>
      </c>
      <c r="E3069" s="8">
        <v>201</v>
      </c>
      <c r="F3069" s="8">
        <f t="shared" si="459"/>
        <v>17688</v>
      </c>
      <c r="G3069" s="54">
        <f t="shared" si="460"/>
        <v>17688</v>
      </c>
      <c r="H3069" s="25" t="s">
        <v>4521</v>
      </c>
      <c r="I3069" s="25" t="s">
        <v>4522</v>
      </c>
      <c r="J3069" s="25">
        <v>1</v>
      </c>
      <c r="K3069" s="25">
        <v>1</v>
      </c>
      <c r="L3069" s="25">
        <f t="shared" si="464"/>
        <v>0</v>
      </c>
      <c r="M3069" s="25"/>
      <c r="N3069" s="45"/>
      <c r="O3069" s="54"/>
      <c r="P3069" s="25" t="s">
        <v>31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61"/>
        <v/>
      </c>
      <c r="Z3069" s="25" t="str">
        <f t="shared" si="462"/>
        <v/>
      </c>
      <c r="AA3069" s="25" t="str">
        <f t="shared" si="463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hidden="1" x14ac:dyDescent="0.25">
      <c r="A3070" s="25">
        <f t="shared" si="435"/>
        <v>3067</v>
      </c>
      <c r="B3070" s="25" t="s">
        <v>4548</v>
      </c>
      <c r="C3070" s="45" t="s">
        <v>4548</v>
      </c>
      <c r="D3070" s="45" t="s">
        <v>4548</v>
      </c>
      <c r="E3070" s="8">
        <v>201</v>
      </c>
      <c r="F3070" s="8">
        <f t="shared" si="459"/>
        <v>17688</v>
      </c>
      <c r="G3070" s="54">
        <f t="shared" si="460"/>
        <v>17688</v>
      </c>
      <c r="H3070" s="25" t="s">
        <v>4523</v>
      </c>
      <c r="I3070" s="25" t="s">
        <v>4524</v>
      </c>
      <c r="J3070" s="25">
        <v>1</v>
      </c>
      <c r="K3070" s="25">
        <v>1</v>
      </c>
      <c r="L3070" s="25">
        <f t="shared" si="464"/>
        <v>0</v>
      </c>
      <c r="M3070" s="25"/>
      <c r="N3070" s="45"/>
      <c r="O3070" s="54"/>
      <c r="P3070" s="25" t="s">
        <v>31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Delhi</v>
      </c>
      <c r="W3070" s="56"/>
      <c r="X3070" s="45"/>
      <c r="Y3070" s="25" t="str">
        <f t="shared" si="461"/>
        <v/>
      </c>
      <c r="Z3070" s="25" t="str">
        <f t="shared" si="462"/>
        <v/>
      </c>
      <c r="AA3070" s="25" t="str">
        <f t="shared" si="463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hidden="1" x14ac:dyDescent="0.25">
      <c r="A3071" s="25">
        <f t="shared" si="435"/>
        <v>3068</v>
      </c>
      <c r="B3071" s="25" t="s">
        <v>4548</v>
      </c>
      <c r="C3071" s="45" t="s">
        <v>4548</v>
      </c>
      <c r="D3071" s="45" t="s">
        <v>4548</v>
      </c>
      <c r="E3071" s="8">
        <v>201</v>
      </c>
      <c r="F3071" s="8">
        <f t="shared" si="459"/>
        <v>17688</v>
      </c>
      <c r="G3071" s="54">
        <f t="shared" si="460"/>
        <v>17688</v>
      </c>
      <c r="H3071" s="25" t="s">
        <v>4525</v>
      </c>
      <c r="I3071" s="25" t="s">
        <v>4526</v>
      </c>
      <c r="J3071" s="25">
        <v>1</v>
      </c>
      <c r="K3071" s="25">
        <v>1</v>
      </c>
      <c r="L3071" s="25">
        <f t="shared" si="464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61"/>
        <v/>
      </c>
      <c r="Z3071" s="25" t="str">
        <f t="shared" si="462"/>
        <v/>
      </c>
      <c r="AA3071" s="25" t="str">
        <f t="shared" si="463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hidden="1" x14ac:dyDescent="0.25">
      <c r="A3072" s="25">
        <f t="shared" si="435"/>
        <v>3069</v>
      </c>
      <c r="B3072" s="25" t="s">
        <v>4548</v>
      </c>
      <c r="C3072" s="45" t="s">
        <v>4548</v>
      </c>
      <c r="D3072" s="45" t="s">
        <v>4548</v>
      </c>
      <c r="E3072" s="8">
        <v>188</v>
      </c>
      <c r="F3072" s="8">
        <f t="shared" si="459"/>
        <v>16544</v>
      </c>
      <c r="G3072" s="54">
        <f t="shared" si="460"/>
        <v>82720</v>
      </c>
      <c r="H3072" s="25" t="s">
        <v>373</v>
      </c>
      <c r="I3072" s="25" t="s">
        <v>4150</v>
      </c>
      <c r="J3072" s="25">
        <v>5</v>
      </c>
      <c r="K3072" s="25">
        <v>5</v>
      </c>
      <c r="L3072" s="25">
        <f t="shared" si="464"/>
        <v>0</v>
      </c>
      <c r="M3072" s="25"/>
      <c r="N3072" s="45"/>
      <c r="O3072" s="54"/>
      <c r="P3072" s="25" t="s">
        <v>1149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STOCK</v>
      </c>
      <c r="W3072" s="56"/>
      <c r="X3072" s="45"/>
      <c r="Y3072" s="25" t="str">
        <f t="shared" si="461"/>
        <v/>
      </c>
      <c r="Z3072" s="25" t="str">
        <f t="shared" si="462"/>
        <v/>
      </c>
      <c r="AA3072" s="25" t="str">
        <f t="shared" si="463"/>
        <v/>
      </c>
      <c r="AB3072" s="25" t="str">
        <f>VLOOKUP(U3072,'Currency Sheet'!A:C,3,)</f>
        <v>DOLLAR</v>
      </c>
      <c r="AC3072" s="67" t="str">
        <f>VLOOKUP(P3072,'Customer List'!B:D,3,)</f>
        <v>STOCK</v>
      </c>
    </row>
    <row r="3073" spans="1:29" hidden="1" x14ac:dyDescent="0.25">
      <c r="A3073" s="25">
        <f t="shared" si="435"/>
        <v>3070</v>
      </c>
      <c r="B3073" s="25" t="s">
        <v>4548</v>
      </c>
      <c r="C3073" s="45" t="s">
        <v>4548</v>
      </c>
      <c r="D3073" s="45" t="s">
        <v>4548</v>
      </c>
      <c r="E3073" s="8">
        <v>201</v>
      </c>
      <c r="F3073" s="8">
        <f t="shared" si="459"/>
        <v>17688</v>
      </c>
      <c r="G3073" s="54">
        <f t="shared" si="460"/>
        <v>17688</v>
      </c>
      <c r="H3073" s="25" t="s">
        <v>4527</v>
      </c>
      <c r="I3073" s="25" t="s">
        <v>4528</v>
      </c>
      <c r="J3073" s="25">
        <v>1</v>
      </c>
      <c r="K3073" s="25">
        <v>1</v>
      </c>
      <c r="L3073" s="25">
        <f t="shared" si="464"/>
        <v>0</v>
      </c>
      <c r="M3073" s="25"/>
      <c r="N3073" s="45"/>
      <c r="O3073" s="54"/>
      <c r="P3073" s="25" t="s">
        <v>31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Delhi</v>
      </c>
      <c r="W3073" s="56"/>
      <c r="X3073" s="45"/>
      <c r="Y3073" s="25" t="str">
        <f t="shared" si="461"/>
        <v/>
      </c>
      <c r="Z3073" s="25" t="str">
        <f t="shared" si="462"/>
        <v/>
      </c>
      <c r="AA3073" s="25" t="str">
        <f t="shared" si="463"/>
        <v/>
      </c>
      <c r="AB3073" s="25" t="str">
        <f>VLOOKUP(U3073,'Currency Sheet'!A:C,3,)</f>
        <v>DOLLAR</v>
      </c>
      <c r="AC3073" s="67" t="str">
        <f>VLOOKUP(P3073,'Customer List'!B:D,3,)</f>
        <v>Local</v>
      </c>
    </row>
    <row r="3074" spans="1:29" hidden="1" x14ac:dyDescent="0.25">
      <c r="A3074" s="25">
        <f t="shared" si="435"/>
        <v>3071</v>
      </c>
      <c r="B3074" s="25" t="s">
        <v>4548</v>
      </c>
      <c r="C3074" s="45" t="s">
        <v>4548</v>
      </c>
      <c r="D3074" s="45" t="s">
        <v>4548</v>
      </c>
      <c r="E3074" s="8">
        <v>374</v>
      </c>
      <c r="F3074" s="8">
        <f t="shared" si="459"/>
        <v>32912</v>
      </c>
      <c r="G3074" s="54">
        <f t="shared" si="460"/>
        <v>32912</v>
      </c>
      <c r="H3074" s="25" t="s">
        <v>4529</v>
      </c>
      <c r="I3074" s="25" t="s">
        <v>4530</v>
      </c>
      <c r="J3074" s="25">
        <v>1</v>
      </c>
      <c r="K3074" s="25">
        <v>1</v>
      </c>
      <c r="L3074" s="25">
        <f t="shared" si="464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1"/>
        <v/>
      </c>
      <c r="Z3074" s="25" t="str">
        <f t="shared" si="462"/>
        <v/>
      </c>
      <c r="AA3074" s="25" t="str">
        <f t="shared" si="463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hidden="1" x14ac:dyDescent="0.25">
      <c r="A3075" s="25">
        <f t="shared" si="435"/>
        <v>3072</v>
      </c>
      <c r="B3075" s="25" t="s">
        <v>4548</v>
      </c>
      <c r="C3075" s="45" t="s">
        <v>4548</v>
      </c>
      <c r="D3075" s="45" t="s">
        <v>4548</v>
      </c>
      <c r="E3075" s="8">
        <v>374</v>
      </c>
      <c r="F3075" s="8">
        <f t="shared" si="459"/>
        <v>32912</v>
      </c>
      <c r="G3075" s="54">
        <f t="shared" si="460"/>
        <v>32912</v>
      </c>
      <c r="H3075" s="25" t="s">
        <v>4531</v>
      </c>
      <c r="I3075" s="25" t="s">
        <v>4532</v>
      </c>
      <c r="J3075" s="25">
        <v>1</v>
      </c>
      <c r="K3075" s="25">
        <v>1</v>
      </c>
      <c r="L3075" s="25">
        <f t="shared" si="464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1"/>
        <v/>
      </c>
      <c r="Z3075" s="25" t="str">
        <f t="shared" si="462"/>
        <v/>
      </c>
      <c r="AA3075" s="25" t="str">
        <f t="shared" si="463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hidden="1" x14ac:dyDescent="0.25">
      <c r="A3076" s="25">
        <f t="shared" si="435"/>
        <v>3073</v>
      </c>
      <c r="B3076" s="25" t="s">
        <v>4548</v>
      </c>
      <c r="C3076" s="45" t="s">
        <v>4548</v>
      </c>
      <c r="D3076" s="45" t="s">
        <v>4548</v>
      </c>
      <c r="E3076" s="8">
        <v>201</v>
      </c>
      <c r="F3076" s="8">
        <f t="shared" si="459"/>
        <v>17688</v>
      </c>
      <c r="G3076" s="54">
        <f t="shared" si="460"/>
        <v>17688</v>
      </c>
      <c r="H3076" s="25" t="s">
        <v>4533</v>
      </c>
      <c r="I3076" s="25" t="s">
        <v>4534</v>
      </c>
      <c r="J3076" s="25">
        <v>1</v>
      </c>
      <c r="K3076" s="25">
        <v>1</v>
      </c>
      <c r="L3076" s="25">
        <f t="shared" si="464"/>
        <v>0</v>
      </c>
      <c r="M3076" s="25"/>
      <c r="N3076" s="45"/>
      <c r="O3076" s="54"/>
      <c r="P3076" s="25" t="s">
        <v>4458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Noida</v>
      </c>
      <c r="W3076" s="56"/>
      <c r="X3076" s="45"/>
      <c r="Y3076" s="25" t="str">
        <f t="shared" si="461"/>
        <v/>
      </c>
      <c r="Z3076" s="25" t="str">
        <f t="shared" si="462"/>
        <v/>
      </c>
      <c r="AA3076" s="25" t="str">
        <f t="shared" si="463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hidden="1" x14ac:dyDescent="0.25">
      <c r="A3077" s="25">
        <f t="shared" si="435"/>
        <v>3074</v>
      </c>
      <c r="B3077" s="25" t="s">
        <v>4548</v>
      </c>
      <c r="C3077" s="45" t="s">
        <v>4548</v>
      </c>
      <c r="D3077" s="45" t="s">
        <v>4548</v>
      </c>
      <c r="E3077" s="8">
        <v>374</v>
      </c>
      <c r="F3077" s="8">
        <f t="shared" si="459"/>
        <v>32912</v>
      </c>
      <c r="G3077" s="54">
        <f t="shared" si="460"/>
        <v>65824</v>
      </c>
      <c r="H3077" s="25" t="s">
        <v>2518</v>
      </c>
      <c r="I3077" s="25" t="s">
        <v>4535</v>
      </c>
      <c r="J3077" s="25">
        <v>2</v>
      </c>
      <c r="K3077" s="25">
        <v>2</v>
      </c>
      <c r="L3077" s="25">
        <f t="shared" si="464"/>
        <v>0</v>
      </c>
      <c r="M3077" s="25"/>
      <c r="N3077" s="45"/>
      <c r="O3077" s="54"/>
      <c r="P3077" s="25" t="s">
        <v>4459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Hyderabad</v>
      </c>
      <c r="W3077" s="56" t="s">
        <v>3751</v>
      </c>
      <c r="X3077" s="45"/>
      <c r="Y3077" s="25" t="str">
        <f t="shared" si="461"/>
        <v/>
      </c>
      <c r="Z3077" s="25" t="str">
        <f t="shared" si="462"/>
        <v/>
      </c>
      <c r="AA3077" s="25" t="str">
        <f t="shared" si="463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hidden="1" x14ac:dyDescent="0.25">
      <c r="A3078" s="25">
        <f t="shared" si="435"/>
        <v>3075</v>
      </c>
      <c r="B3078" s="25" t="s">
        <v>4548</v>
      </c>
      <c r="C3078" s="45" t="s">
        <v>4548</v>
      </c>
      <c r="D3078" s="45" t="s">
        <v>4548</v>
      </c>
      <c r="E3078" s="8">
        <v>374</v>
      </c>
      <c r="F3078" s="8">
        <f t="shared" si="459"/>
        <v>32912</v>
      </c>
      <c r="G3078" s="54">
        <f t="shared" si="460"/>
        <v>32912</v>
      </c>
      <c r="H3078" s="25" t="s">
        <v>4536</v>
      </c>
      <c r="I3078" s="25" t="s">
        <v>4537</v>
      </c>
      <c r="J3078" s="25">
        <v>1</v>
      </c>
      <c r="K3078" s="25">
        <v>1</v>
      </c>
      <c r="L3078" s="25">
        <f t="shared" si="464"/>
        <v>0</v>
      </c>
      <c r="M3078" s="25"/>
      <c r="N3078" s="45"/>
      <c r="O3078" s="54"/>
      <c r="P3078" s="25" t="s">
        <v>634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Manesar</v>
      </c>
      <c r="W3078" s="56"/>
      <c r="X3078" s="45"/>
      <c r="Y3078" s="25" t="str">
        <f t="shared" si="461"/>
        <v/>
      </c>
      <c r="Z3078" s="25" t="str">
        <f t="shared" si="462"/>
        <v/>
      </c>
      <c r="AA3078" s="25" t="str">
        <f t="shared" si="463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hidden="1" x14ac:dyDescent="0.25">
      <c r="A3079" s="25">
        <f t="shared" si="435"/>
        <v>3076</v>
      </c>
      <c r="B3079" s="25" t="s">
        <v>4548</v>
      </c>
      <c r="C3079" s="45" t="s">
        <v>4548</v>
      </c>
      <c r="D3079" s="45" t="s">
        <v>4548</v>
      </c>
      <c r="E3079" s="8">
        <v>372</v>
      </c>
      <c r="F3079" s="8">
        <f t="shared" si="459"/>
        <v>32736</v>
      </c>
      <c r="G3079" s="54">
        <f t="shared" si="460"/>
        <v>32736</v>
      </c>
      <c r="H3079" s="25" t="s">
        <v>4538</v>
      </c>
      <c r="I3079" s="25" t="s">
        <v>4539</v>
      </c>
      <c r="J3079" s="25">
        <v>1</v>
      </c>
      <c r="K3079" s="25">
        <v>1</v>
      </c>
      <c r="L3079" s="25">
        <f t="shared" si="464"/>
        <v>0</v>
      </c>
      <c r="M3079" s="25"/>
      <c r="N3079" s="45"/>
      <c r="O3079" s="54"/>
      <c r="P3079" s="25" t="s">
        <v>169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Bhopal</v>
      </c>
      <c r="W3079" s="56" t="s">
        <v>3751</v>
      </c>
      <c r="X3079" s="45"/>
      <c r="Y3079" s="25" t="str">
        <f t="shared" si="461"/>
        <v/>
      </c>
      <c r="Z3079" s="25" t="str">
        <f t="shared" si="462"/>
        <v/>
      </c>
      <c r="AA3079" s="25" t="str">
        <f t="shared" si="463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hidden="1" x14ac:dyDescent="0.25">
      <c r="A3080" s="25">
        <f t="shared" ref="A3080:A3143" si="465">A3079+1</f>
        <v>3077</v>
      </c>
      <c r="B3080" s="25" t="s">
        <v>4548</v>
      </c>
      <c r="C3080" s="45" t="s">
        <v>4548</v>
      </c>
      <c r="D3080" s="45" t="s">
        <v>4548</v>
      </c>
      <c r="E3080" s="8">
        <v>173</v>
      </c>
      <c r="F3080" s="8">
        <f t="shared" si="459"/>
        <v>15224</v>
      </c>
      <c r="G3080" s="54">
        <f t="shared" si="460"/>
        <v>15224</v>
      </c>
      <c r="H3080" s="25" t="s">
        <v>4540</v>
      </c>
      <c r="I3080" s="25" t="s">
        <v>4541</v>
      </c>
      <c r="J3080" s="25">
        <v>1</v>
      </c>
      <c r="K3080" s="25">
        <v>1</v>
      </c>
      <c r="L3080" s="25">
        <f t="shared" si="464"/>
        <v>0</v>
      </c>
      <c r="M3080" s="25"/>
      <c r="N3080" s="45"/>
      <c r="O3080" s="54"/>
      <c r="P3080" s="25" t="s">
        <v>618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Bhuvneshwar</v>
      </c>
      <c r="W3080" s="56" t="s">
        <v>4688</v>
      </c>
      <c r="X3080" s="45"/>
      <c r="Y3080" s="25" t="str">
        <f t="shared" si="461"/>
        <v/>
      </c>
      <c r="Z3080" s="25" t="str">
        <f t="shared" si="462"/>
        <v/>
      </c>
      <c r="AA3080" s="25" t="str">
        <f t="shared" si="463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hidden="1" x14ac:dyDescent="0.25">
      <c r="A3081" s="25">
        <f t="shared" si="465"/>
        <v>3078</v>
      </c>
      <c r="B3081" s="25" t="s">
        <v>4548</v>
      </c>
      <c r="C3081" s="45" t="s">
        <v>4548</v>
      </c>
      <c r="D3081" s="45" t="s">
        <v>4548</v>
      </c>
      <c r="E3081" s="8">
        <v>173</v>
      </c>
      <c r="F3081" s="8">
        <f t="shared" si="459"/>
        <v>15224</v>
      </c>
      <c r="G3081" s="54">
        <f t="shared" si="460"/>
        <v>15224</v>
      </c>
      <c r="H3081" s="25" t="s">
        <v>4542</v>
      </c>
      <c r="I3081" s="25" t="s">
        <v>4543</v>
      </c>
      <c r="J3081" s="25">
        <v>1</v>
      </c>
      <c r="K3081" s="25">
        <v>1</v>
      </c>
      <c r="L3081" s="25">
        <f t="shared" si="464"/>
        <v>0</v>
      </c>
      <c r="M3081" s="25"/>
      <c r="N3081" s="45"/>
      <c r="O3081" s="54"/>
      <c r="P3081" s="25" t="s">
        <v>618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Bhuvneshwar</v>
      </c>
      <c r="W3081" s="56" t="s">
        <v>4688</v>
      </c>
      <c r="X3081" s="45"/>
      <c r="Y3081" s="25" t="str">
        <f t="shared" si="461"/>
        <v/>
      </c>
      <c r="Z3081" s="25" t="str">
        <f t="shared" si="462"/>
        <v/>
      </c>
      <c r="AA3081" s="25" t="str">
        <f t="shared" si="463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hidden="1" x14ac:dyDescent="0.25">
      <c r="A3082" s="25">
        <f t="shared" si="465"/>
        <v>3079</v>
      </c>
      <c r="B3082" s="25" t="s">
        <v>4548</v>
      </c>
      <c r="C3082" s="45" t="s">
        <v>4548</v>
      </c>
      <c r="D3082" s="45" t="s">
        <v>4548</v>
      </c>
      <c r="E3082" s="8">
        <v>282</v>
      </c>
      <c r="F3082" s="8">
        <f t="shared" si="459"/>
        <v>24816</v>
      </c>
      <c r="G3082" s="54">
        <f t="shared" si="460"/>
        <v>24816</v>
      </c>
      <c r="H3082" s="25" t="s">
        <v>4544</v>
      </c>
      <c r="I3082" s="25" t="s">
        <v>4545</v>
      </c>
      <c r="J3082" s="25">
        <v>1</v>
      </c>
      <c r="K3082" s="25">
        <v>1</v>
      </c>
      <c r="L3082" s="25">
        <f t="shared" si="464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1"/>
        <v/>
      </c>
      <c r="Z3082" s="25" t="str">
        <f t="shared" si="462"/>
        <v/>
      </c>
      <c r="AA3082" s="25" t="str">
        <f t="shared" si="463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hidden="1" x14ac:dyDescent="0.25">
      <c r="A3083" s="25">
        <f t="shared" si="465"/>
        <v>3080</v>
      </c>
      <c r="B3083" s="25" t="s">
        <v>4548</v>
      </c>
      <c r="C3083" s="45" t="s">
        <v>4548</v>
      </c>
      <c r="D3083" s="45" t="s">
        <v>4548</v>
      </c>
      <c r="E3083" s="8">
        <v>361</v>
      </c>
      <c r="F3083" s="8">
        <f t="shared" si="459"/>
        <v>31768</v>
      </c>
      <c r="G3083" s="54">
        <f t="shared" si="460"/>
        <v>31768</v>
      </c>
      <c r="H3083" s="25" t="s">
        <v>4546</v>
      </c>
      <c r="I3083" s="25" t="s">
        <v>4547</v>
      </c>
      <c r="J3083" s="25">
        <v>1</v>
      </c>
      <c r="K3083" s="25">
        <v>1</v>
      </c>
      <c r="L3083" s="25">
        <f t="shared" si="464"/>
        <v>0</v>
      </c>
      <c r="M3083" s="25"/>
      <c r="N3083" s="45"/>
      <c r="O3083" s="54"/>
      <c r="P3083" s="25" t="s">
        <v>296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Kerala</v>
      </c>
      <c r="W3083" s="56" t="s">
        <v>3751</v>
      </c>
      <c r="X3083" s="45"/>
      <c r="Y3083" s="25" t="str">
        <f t="shared" si="461"/>
        <v/>
      </c>
      <c r="Z3083" s="25" t="str">
        <f t="shared" si="462"/>
        <v/>
      </c>
      <c r="AA3083" s="25" t="str">
        <f t="shared" si="463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hidden="1" x14ac:dyDescent="0.25">
      <c r="A3084" s="25">
        <f t="shared" si="465"/>
        <v>3081</v>
      </c>
      <c r="B3084" s="25" t="s">
        <v>4548</v>
      </c>
      <c r="C3084" s="45" t="s">
        <v>4548</v>
      </c>
      <c r="D3084" s="45" t="s">
        <v>4548</v>
      </c>
      <c r="E3084" s="8">
        <v>69</v>
      </c>
      <c r="F3084" s="8">
        <f t="shared" si="459"/>
        <v>6072</v>
      </c>
      <c r="G3084" s="54">
        <f t="shared" si="460"/>
        <v>18216</v>
      </c>
      <c r="H3084" s="25" t="s">
        <v>356</v>
      </c>
      <c r="I3084" s="25" t="s">
        <v>4151</v>
      </c>
      <c r="J3084" s="25">
        <v>3</v>
      </c>
      <c r="K3084" s="25">
        <v>3</v>
      </c>
      <c r="L3084" s="25">
        <f t="shared" si="464"/>
        <v>0</v>
      </c>
      <c r="M3084" s="25"/>
      <c r="N3084" s="45"/>
      <c r="O3084" s="54"/>
      <c r="P3084" s="25" t="s">
        <v>1149</v>
      </c>
      <c r="Q3084" s="25"/>
      <c r="R3084" s="25"/>
      <c r="S3084" s="3">
        <v>4</v>
      </c>
      <c r="T3084" s="55"/>
      <c r="U3084" s="25" t="s">
        <v>3601</v>
      </c>
      <c r="V3084" s="25" t="str">
        <f>VLOOKUP(P3084,'Customer List'!B:C,2,)</f>
        <v>STOCK</v>
      </c>
      <c r="W3084" s="56"/>
      <c r="X3084" s="45"/>
      <c r="Y3084" s="25" t="str">
        <f t="shared" si="461"/>
        <v/>
      </c>
      <c r="Z3084" s="25" t="str">
        <f t="shared" si="462"/>
        <v/>
      </c>
      <c r="AA3084" s="25" t="str">
        <f t="shared" si="463"/>
        <v/>
      </c>
      <c r="AB3084" s="25" t="str">
        <f>VLOOKUP(U3084,'Currency Sheet'!A:C,3,)</f>
        <v>DOLLAR</v>
      </c>
      <c r="AC3084" s="67" t="str">
        <f>VLOOKUP(P3084,'Customer List'!B:D,3,)</f>
        <v>STOCK</v>
      </c>
    </row>
    <row r="3085" spans="1:29" hidden="1" x14ac:dyDescent="0.25">
      <c r="A3085" s="25">
        <f t="shared" si="465"/>
        <v>3082</v>
      </c>
      <c r="B3085" s="25" t="s">
        <v>4548</v>
      </c>
      <c r="C3085" s="45" t="s">
        <v>4548</v>
      </c>
      <c r="D3085" s="45" t="s">
        <v>4548</v>
      </c>
      <c r="E3085" s="8">
        <v>237</v>
      </c>
      <c r="F3085" s="8">
        <f t="shared" si="459"/>
        <v>20856</v>
      </c>
      <c r="G3085" s="54">
        <f t="shared" si="460"/>
        <v>62568</v>
      </c>
      <c r="H3085" s="25" t="s">
        <v>322</v>
      </c>
      <c r="I3085" s="25" t="s">
        <v>4159</v>
      </c>
      <c r="J3085" s="25">
        <v>3</v>
      </c>
      <c r="K3085" s="25">
        <v>3</v>
      </c>
      <c r="L3085" s="25">
        <f t="shared" si="464"/>
        <v>0</v>
      </c>
      <c r="M3085" s="25"/>
      <c r="N3085" s="45"/>
      <c r="O3085" s="54"/>
      <c r="P3085" s="25" t="s">
        <v>1149</v>
      </c>
      <c r="Q3085" s="25"/>
      <c r="R3085" s="25"/>
      <c r="S3085" s="3">
        <v>4</v>
      </c>
      <c r="T3085" s="55"/>
      <c r="U3085" s="25" t="s">
        <v>3601</v>
      </c>
      <c r="V3085" s="25" t="str">
        <f>VLOOKUP(P3085,'Customer List'!B:C,2,)</f>
        <v>STOCK</v>
      </c>
      <c r="W3085" s="56"/>
      <c r="X3085" s="45"/>
      <c r="Y3085" s="25" t="str">
        <f t="shared" si="461"/>
        <v/>
      </c>
      <c r="Z3085" s="25" t="str">
        <f t="shared" si="462"/>
        <v/>
      </c>
      <c r="AA3085" s="25" t="str">
        <f t="shared" si="463"/>
        <v/>
      </c>
      <c r="AB3085" s="25" t="str">
        <f>VLOOKUP(U3085,'Currency Sheet'!A:C,3,)</f>
        <v>DOLLAR</v>
      </c>
      <c r="AC3085" s="67" t="str">
        <f>VLOOKUP(P3085,'Customer List'!B:D,3,)</f>
        <v>STOCK</v>
      </c>
    </row>
    <row r="3086" spans="1:29" hidden="1" x14ac:dyDescent="0.25">
      <c r="A3086" s="25">
        <f t="shared" si="465"/>
        <v>3083</v>
      </c>
      <c r="B3086" s="25" t="s">
        <v>4548</v>
      </c>
      <c r="C3086" s="45" t="s">
        <v>4548</v>
      </c>
      <c r="D3086" s="45" t="s">
        <v>4548</v>
      </c>
      <c r="E3086" s="8">
        <v>393</v>
      </c>
      <c r="F3086" s="8">
        <f t="shared" si="459"/>
        <v>34584</v>
      </c>
      <c r="G3086" s="54">
        <f t="shared" si="460"/>
        <v>103752</v>
      </c>
      <c r="H3086" s="25" t="s">
        <v>365</v>
      </c>
      <c r="I3086" s="25" t="s">
        <v>4158</v>
      </c>
      <c r="J3086" s="25">
        <v>3</v>
      </c>
      <c r="K3086" s="25">
        <v>3</v>
      </c>
      <c r="L3086" s="25">
        <f t="shared" si="464"/>
        <v>0</v>
      </c>
      <c r="M3086" s="25"/>
      <c r="N3086" s="45"/>
      <c r="O3086" s="54"/>
      <c r="P3086" s="25" t="s">
        <v>1149</v>
      </c>
      <c r="Q3086" s="25"/>
      <c r="R3086" s="25"/>
      <c r="S3086" s="3">
        <v>4</v>
      </c>
      <c r="T3086" s="55"/>
      <c r="U3086" s="25" t="s">
        <v>3601</v>
      </c>
      <c r="V3086" s="25" t="str">
        <f>VLOOKUP(P3086,'Customer List'!B:C,2,)</f>
        <v>STOCK</v>
      </c>
      <c r="W3086" s="56"/>
      <c r="X3086" s="45"/>
      <c r="Y3086" s="25" t="str">
        <f t="shared" si="461"/>
        <v/>
      </c>
      <c r="Z3086" s="25" t="str">
        <f t="shared" si="462"/>
        <v/>
      </c>
      <c r="AA3086" s="25" t="str">
        <f t="shared" si="463"/>
        <v/>
      </c>
      <c r="AB3086" s="25" t="str">
        <f>VLOOKUP(U3086,'Currency Sheet'!A:C,3,)</f>
        <v>DOLLAR</v>
      </c>
      <c r="AC3086" s="67" t="str">
        <f>VLOOKUP(P3086,'Customer List'!B:D,3,)</f>
        <v>STOCK</v>
      </c>
    </row>
    <row r="3087" spans="1:29" hidden="1" x14ac:dyDescent="0.25">
      <c r="A3087" s="25">
        <f t="shared" si="465"/>
        <v>3084</v>
      </c>
      <c r="B3087" s="25" t="s">
        <v>4548</v>
      </c>
      <c r="C3087" s="45" t="s">
        <v>4548</v>
      </c>
      <c r="D3087" s="45" t="s">
        <v>4548</v>
      </c>
      <c r="E3087" s="8">
        <v>154.69999999999999</v>
      </c>
      <c r="F3087" s="8">
        <f t="shared" si="459"/>
        <v>13613.599999999999</v>
      </c>
      <c r="G3087" s="54">
        <f t="shared" si="460"/>
        <v>13613.599999999999</v>
      </c>
      <c r="H3087" s="25">
        <v>100209</v>
      </c>
      <c r="I3087" s="25" t="s">
        <v>4549</v>
      </c>
      <c r="J3087" s="25">
        <v>1</v>
      </c>
      <c r="K3087" s="25">
        <v>1</v>
      </c>
      <c r="L3087" s="25">
        <f t="shared" si="464"/>
        <v>0</v>
      </c>
      <c r="M3087" s="25"/>
      <c r="N3087" s="45"/>
      <c r="O3087" s="54"/>
      <c r="P3087" s="25" t="s">
        <v>618</v>
      </c>
      <c r="Q3087" s="25"/>
      <c r="R3087" s="25"/>
      <c r="S3087" s="3">
        <v>4</v>
      </c>
      <c r="T3087" s="55"/>
      <c r="U3087" s="25" t="s">
        <v>19</v>
      </c>
      <c r="V3087" s="25" t="str">
        <f>VLOOKUP(P3087,'Customer List'!B:C,2,)</f>
        <v>Bhuvneshwar</v>
      </c>
      <c r="W3087" s="56" t="s">
        <v>4688</v>
      </c>
      <c r="X3087" s="45"/>
      <c r="Y3087" s="25" t="str">
        <f t="shared" ref="Y3087:Y3150" si="466">IF(X3087="", "", X3087-N3087)</f>
        <v/>
      </c>
      <c r="Z3087" s="25" t="str">
        <f t="shared" ref="Z3087:Z3150" si="467">IF(N3087="", "", TEXT(N3087, "dddd"))</f>
        <v/>
      </c>
      <c r="AA3087" s="25" t="str">
        <f t="shared" ref="AA3087:AA3150" si="468">IF(X3087="", "", TEXT(X3087, "dddd"))</f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hidden="1" x14ac:dyDescent="0.25">
      <c r="A3088" s="25">
        <f t="shared" si="465"/>
        <v>3085</v>
      </c>
      <c r="B3088" s="25" t="s">
        <v>4548</v>
      </c>
      <c r="C3088" s="45" t="s">
        <v>4548</v>
      </c>
      <c r="D3088" s="45" t="s">
        <v>4548</v>
      </c>
      <c r="E3088" s="8">
        <v>73.5</v>
      </c>
      <c r="F3088" s="8">
        <f t="shared" si="459"/>
        <v>6468</v>
      </c>
      <c r="G3088" s="54">
        <f t="shared" si="460"/>
        <v>6468</v>
      </c>
      <c r="H3088" s="25">
        <v>100219</v>
      </c>
      <c r="I3088" s="25" t="s">
        <v>4258</v>
      </c>
      <c r="J3088" s="25">
        <v>1</v>
      </c>
      <c r="K3088" s="25">
        <v>1</v>
      </c>
      <c r="L3088" s="25">
        <f t="shared" si="464"/>
        <v>0</v>
      </c>
      <c r="M3088" s="25"/>
      <c r="N3088" s="45"/>
      <c r="O3088" s="54"/>
      <c r="P3088" s="25" t="s">
        <v>618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Bhuvneshwar</v>
      </c>
      <c r="W3088" s="56" t="s">
        <v>4688</v>
      </c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hidden="1" x14ac:dyDescent="0.25">
      <c r="A3089" s="25">
        <f t="shared" si="465"/>
        <v>3086</v>
      </c>
      <c r="B3089" s="25" t="s">
        <v>4548</v>
      </c>
      <c r="C3089" s="45" t="s">
        <v>4548</v>
      </c>
      <c r="D3089" s="45" t="s">
        <v>4548</v>
      </c>
      <c r="E3089" s="8">
        <v>57.4</v>
      </c>
      <c r="F3089" s="8">
        <f t="shared" si="459"/>
        <v>5051.2</v>
      </c>
      <c r="G3089" s="54">
        <f t="shared" si="460"/>
        <v>5051.2</v>
      </c>
      <c r="H3089" s="25">
        <v>100327</v>
      </c>
      <c r="I3089" s="25" t="s">
        <v>4550</v>
      </c>
      <c r="J3089" s="25">
        <v>1</v>
      </c>
      <c r="K3089" s="25">
        <v>1</v>
      </c>
      <c r="L3089" s="25">
        <f t="shared" si="464"/>
        <v>0</v>
      </c>
      <c r="M3089" s="25"/>
      <c r="N3089" s="45"/>
      <c r="O3089" s="54"/>
      <c r="P3089" s="25" t="s">
        <v>4687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 t="s">
        <v>3751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hidden="1" x14ac:dyDescent="0.25">
      <c r="A3090" s="25">
        <f t="shared" si="465"/>
        <v>3087</v>
      </c>
      <c r="B3090" s="25" t="s">
        <v>4548</v>
      </c>
      <c r="C3090" s="45" t="s">
        <v>4548</v>
      </c>
      <c r="D3090" s="45" t="s">
        <v>4548</v>
      </c>
      <c r="E3090" s="8">
        <v>224</v>
      </c>
      <c r="F3090" s="8">
        <f t="shared" si="459"/>
        <v>19712</v>
      </c>
      <c r="G3090" s="54">
        <f t="shared" si="460"/>
        <v>19712</v>
      </c>
      <c r="H3090" s="25">
        <v>100496</v>
      </c>
      <c r="I3090" s="25" t="s">
        <v>4551</v>
      </c>
      <c r="J3090" s="25">
        <v>1</v>
      </c>
      <c r="K3090" s="25">
        <v>1</v>
      </c>
      <c r="L3090" s="25">
        <f t="shared" si="464"/>
        <v>0</v>
      </c>
      <c r="M3090" s="25"/>
      <c r="N3090" s="45"/>
      <c r="O3090" s="54"/>
      <c r="P3090" s="25" t="s">
        <v>173</v>
      </c>
      <c r="Q3090" s="25"/>
      <c r="R3090" s="25"/>
      <c r="S3090" s="3">
        <v>4</v>
      </c>
      <c r="T3090" s="55"/>
      <c r="U3090" s="25" t="s">
        <v>19</v>
      </c>
      <c r="V3090" s="25" t="str">
        <f>VLOOKUP(P3090,'Customer List'!B:C,2,)</f>
        <v>Kolkata</v>
      </c>
      <c r="W3090" s="56" t="s">
        <v>3749</v>
      </c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hidden="1" x14ac:dyDescent="0.25">
      <c r="A3091" s="25">
        <f t="shared" si="465"/>
        <v>3088</v>
      </c>
      <c r="B3091" s="25" t="s">
        <v>4548</v>
      </c>
      <c r="C3091" s="45" t="s">
        <v>4548</v>
      </c>
      <c r="D3091" s="45" t="s">
        <v>4548</v>
      </c>
      <c r="E3091" s="8">
        <v>138.6</v>
      </c>
      <c r="F3091" s="8">
        <f t="shared" si="459"/>
        <v>12196.8</v>
      </c>
      <c r="G3091" s="54">
        <f t="shared" si="460"/>
        <v>12196.8</v>
      </c>
      <c r="H3091" s="25">
        <v>100526</v>
      </c>
      <c r="I3091" s="25" t="s">
        <v>4552</v>
      </c>
      <c r="J3091" s="25">
        <v>1</v>
      </c>
      <c r="K3091" s="25">
        <v>1</v>
      </c>
      <c r="L3091" s="25">
        <f t="shared" si="464"/>
        <v>0</v>
      </c>
      <c r="M3091" s="25"/>
      <c r="N3091" s="45"/>
      <c r="O3091" s="54"/>
      <c r="P3091" s="25" t="s">
        <v>173</v>
      </c>
      <c r="Q3091" s="25"/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 t="s">
        <v>3749</v>
      </c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hidden="1" x14ac:dyDescent="0.25">
      <c r="A3092" s="25">
        <f t="shared" si="465"/>
        <v>3089</v>
      </c>
      <c r="B3092" s="25" t="s">
        <v>4548</v>
      </c>
      <c r="C3092" s="45" t="s">
        <v>4548</v>
      </c>
      <c r="D3092" s="45" t="s">
        <v>4548</v>
      </c>
      <c r="E3092" s="8">
        <v>73.5</v>
      </c>
      <c r="F3092" s="8">
        <f t="shared" si="459"/>
        <v>6468</v>
      </c>
      <c r="G3092" s="54">
        <f t="shared" si="460"/>
        <v>6468</v>
      </c>
      <c r="H3092" s="25">
        <v>101212</v>
      </c>
      <c r="I3092" s="25" t="s">
        <v>3939</v>
      </c>
      <c r="J3092" s="25">
        <v>1</v>
      </c>
      <c r="K3092" s="25">
        <v>1</v>
      </c>
      <c r="L3092" s="25">
        <f t="shared" si="464"/>
        <v>0</v>
      </c>
      <c r="M3092" s="25"/>
      <c r="N3092" s="45"/>
      <c r="O3092" s="54"/>
      <c r="P3092" s="25" t="s">
        <v>173</v>
      </c>
      <c r="Q3092" s="25"/>
      <c r="R3092" s="25"/>
      <c r="S3092" s="3">
        <v>4</v>
      </c>
      <c r="T3092" s="55"/>
      <c r="U3092" s="25" t="s">
        <v>19</v>
      </c>
      <c r="V3092" s="25" t="str">
        <f>VLOOKUP(P3092,'Customer List'!B:C,2,)</f>
        <v>Kolkata</v>
      </c>
      <c r="W3092" s="56" t="s">
        <v>3749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hidden="1" x14ac:dyDescent="0.25">
      <c r="A3093" s="25">
        <f t="shared" si="465"/>
        <v>3090</v>
      </c>
      <c r="B3093" s="25" t="s">
        <v>4548</v>
      </c>
      <c r="C3093" s="45" t="s">
        <v>4548</v>
      </c>
      <c r="D3093" s="45" t="s">
        <v>4548</v>
      </c>
      <c r="E3093" s="8">
        <v>201.6</v>
      </c>
      <c r="F3093" s="8">
        <f t="shared" si="459"/>
        <v>17740.8</v>
      </c>
      <c r="G3093" s="54">
        <f t="shared" si="460"/>
        <v>17740.8</v>
      </c>
      <c r="H3093" s="25">
        <v>101230</v>
      </c>
      <c r="I3093" s="25" t="s">
        <v>4553</v>
      </c>
      <c r="J3093" s="25">
        <v>1</v>
      </c>
      <c r="K3093" s="25">
        <v>1</v>
      </c>
      <c r="L3093" s="25">
        <f t="shared" si="464"/>
        <v>0</v>
      </c>
      <c r="M3093" s="25"/>
      <c r="N3093" s="45"/>
      <c r="O3093" s="54"/>
      <c r="P3093" s="25" t="s">
        <v>243</v>
      </c>
      <c r="Q3093" s="25"/>
      <c r="R3093" s="25"/>
      <c r="S3093" s="3">
        <v>4</v>
      </c>
      <c r="T3093" s="55"/>
      <c r="U3093" s="25" t="s">
        <v>19</v>
      </c>
      <c r="V3093" s="25" t="str">
        <f>VLOOKUP(P3093,'Customer List'!B:C,2,)</f>
        <v>Mumbai</v>
      </c>
      <c r="W3093" s="56" t="s">
        <v>3751</v>
      </c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hidden="1" x14ac:dyDescent="0.25">
      <c r="A3094" s="25">
        <f t="shared" si="465"/>
        <v>3091</v>
      </c>
      <c r="B3094" s="25" t="s">
        <v>4548</v>
      </c>
      <c r="C3094" s="45" t="s">
        <v>4548</v>
      </c>
      <c r="D3094" s="45" t="s">
        <v>4548</v>
      </c>
      <c r="E3094" s="8">
        <v>181.5</v>
      </c>
      <c r="F3094" s="8">
        <f t="shared" si="459"/>
        <v>15972</v>
      </c>
      <c r="G3094" s="54">
        <f t="shared" si="460"/>
        <v>15972</v>
      </c>
      <c r="H3094" s="25">
        <v>101251</v>
      </c>
      <c r="I3094" s="25" t="s">
        <v>4554</v>
      </c>
      <c r="J3094" s="25">
        <v>1</v>
      </c>
      <c r="K3094" s="25">
        <v>1</v>
      </c>
      <c r="L3094" s="25">
        <f t="shared" si="464"/>
        <v>0</v>
      </c>
      <c r="M3094" s="25"/>
      <c r="N3094" s="45"/>
      <c r="O3094" s="54"/>
      <c r="P3094" s="25" t="s">
        <v>1137</v>
      </c>
      <c r="Q3094" s="25"/>
      <c r="R3094" s="25"/>
      <c r="S3094" s="3">
        <v>4</v>
      </c>
      <c r="T3094" s="55"/>
      <c r="U3094" s="25" t="s">
        <v>19</v>
      </c>
      <c r="V3094" s="25" t="str">
        <f>VLOOKUP(P3094,'Customer List'!B:C,2,)</f>
        <v>Kerala</v>
      </c>
      <c r="W3094" s="56" t="s">
        <v>3751</v>
      </c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hidden="1" x14ac:dyDescent="0.25">
      <c r="A3095" s="25">
        <f t="shared" si="465"/>
        <v>3092</v>
      </c>
      <c r="B3095" s="25" t="s">
        <v>4548</v>
      </c>
      <c r="C3095" s="45" t="s">
        <v>4548</v>
      </c>
      <c r="D3095" s="45" t="s">
        <v>4548</v>
      </c>
      <c r="E3095" s="8">
        <v>214.5</v>
      </c>
      <c r="F3095" s="8">
        <f t="shared" si="459"/>
        <v>18876</v>
      </c>
      <c r="G3095" s="54">
        <f t="shared" si="460"/>
        <v>18876</v>
      </c>
      <c r="H3095" s="25">
        <v>101337</v>
      </c>
      <c r="I3095" s="25" t="s">
        <v>4555</v>
      </c>
      <c r="J3095" s="25">
        <v>1</v>
      </c>
      <c r="K3095" s="25">
        <v>1</v>
      </c>
      <c r="L3095" s="25">
        <f t="shared" si="464"/>
        <v>0</v>
      </c>
      <c r="M3095" s="25"/>
      <c r="N3095" s="45"/>
      <c r="O3095" s="54"/>
      <c r="P3095" s="25" t="s">
        <v>173</v>
      </c>
      <c r="Q3095" s="25"/>
      <c r="R3095" s="25"/>
      <c r="S3095" s="3">
        <v>4</v>
      </c>
      <c r="T3095" s="55"/>
      <c r="U3095" s="25" t="s">
        <v>19</v>
      </c>
      <c r="V3095" s="25" t="str">
        <f>VLOOKUP(P3095,'Customer List'!B:C,2,)</f>
        <v>Kolkata</v>
      </c>
      <c r="W3095" s="56" t="s">
        <v>3749</v>
      </c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hidden="1" x14ac:dyDescent="0.25">
      <c r="A3096" s="25">
        <f t="shared" si="465"/>
        <v>3093</v>
      </c>
      <c r="B3096" s="25" t="s">
        <v>4548</v>
      </c>
      <c r="C3096" s="45" t="s">
        <v>4548</v>
      </c>
      <c r="D3096" s="45" t="s">
        <v>4548</v>
      </c>
      <c r="E3096" s="8">
        <v>107.1</v>
      </c>
      <c r="F3096" s="8">
        <f t="shared" si="459"/>
        <v>9424.7999999999993</v>
      </c>
      <c r="G3096" s="54">
        <f t="shared" si="460"/>
        <v>9424.7999999999993</v>
      </c>
      <c r="H3096" s="25">
        <v>102615</v>
      </c>
      <c r="I3096" s="25" t="s">
        <v>4556</v>
      </c>
      <c r="J3096" s="25">
        <v>1</v>
      </c>
      <c r="K3096" s="25">
        <v>1</v>
      </c>
      <c r="L3096" s="25">
        <f t="shared" si="464"/>
        <v>0</v>
      </c>
      <c r="M3096" s="25"/>
      <c r="N3096" s="45"/>
      <c r="O3096" s="54"/>
      <c r="P3096" s="25" t="s">
        <v>173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Kolkata</v>
      </c>
      <c r="W3096" s="56" t="s">
        <v>3749</v>
      </c>
      <c r="X3096" s="45"/>
      <c r="Y3096" s="25" t="str">
        <f t="shared" si="466"/>
        <v/>
      </c>
      <c r="Z3096" s="25" t="str">
        <f t="shared" si="467"/>
        <v/>
      </c>
      <c r="AA3096" s="25" t="str">
        <f t="shared" si="468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hidden="1" x14ac:dyDescent="0.25">
      <c r="A3097" s="25">
        <f t="shared" si="465"/>
        <v>3094</v>
      </c>
      <c r="B3097" s="25" t="s">
        <v>4548</v>
      </c>
      <c r="C3097" s="45" t="s">
        <v>4548</v>
      </c>
      <c r="D3097" s="45" t="s">
        <v>4548</v>
      </c>
      <c r="E3097" s="8">
        <v>65.8</v>
      </c>
      <c r="F3097" s="8">
        <f t="shared" si="459"/>
        <v>5790.4</v>
      </c>
      <c r="G3097" s="54">
        <f t="shared" si="460"/>
        <v>5790.4</v>
      </c>
      <c r="H3097" s="25">
        <v>103025</v>
      </c>
      <c r="I3097" s="25" t="s">
        <v>4557</v>
      </c>
      <c r="J3097" s="25">
        <v>1</v>
      </c>
      <c r="K3097" s="25">
        <v>1</v>
      </c>
      <c r="L3097" s="25">
        <f t="shared" si="464"/>
        <v>0</v>
      </c>
      <c r="M3097" s="25"/>
      <c r="N3097" s="45"/>
      <c r="O3097" s="54"/>
      <c r="P3097" s="25" t="s">
        <v>4687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Hyderabad</v>
      </c>
      <c r="W3097" s="56" t="s">
        <v>3751</v>
      </c>
      <c r="X3097" s="45"/>
      <c r="Y3097" s="25" t="str">
        <f t="shared" si="466"/>
        <v/>
      </c>
      <c r="Z3097" s="25" t="str">
        <f t="shared" si="467"/>
        <v/>
      </c>
      <c r="AA3097" s="25" t="str">
        <f t="shared" si="468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hidden="1" x14ac:dyDescent="0.25">
      <c r="A3098" s="25">
        <f t="shared" si="465"/>
        <v>3095</v>
      </c>
      <c r="B3098" s="25" t="s">
        <v>4548</v>
      </c>
      <c r="C3098" s="45" t="s">
        <v>4548</v>
      </c>
      <c r="D3098" s="45" t="s">
        <v>4548</v>
      </c>
      <c r="E3098" s="8">
        <v>154.69999999999999</v>
      </c>
      <c r="F3098" s="8">
        <f t="shared" si="459"/>
        <v>13613.599999999999</v>
      </c>
      <c r="G3098" s="54">
        <f t="shared" si="460"/>
        <v>13613.599999999999</v>
      </c>
      <c r="H3098" s="25">
        <v>103132</v>
      </c>
      <c r="I3098" s="25" t="s">
        <v>4558</v>
      </c>
      <c r="J3098" s="25">
        <v>1</v>
      </c>
      <c r="K3098" s="25">
        <v>1</v>
      </c>
      <c r="L3098" s="25">
        <f t="shared" si="464"/>
        <v>0</v>
      </c>
      <c r="M3098" s="25"/>
      <c r="N3098" s="45"/>
      <c r="O3098" s="54"/>
      <c r="P3098" s="25" t="s">
        <v>173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Kolkata</v>
      </c>
      <c r="W3098" s="56" t="s">
        <v>3749</v>
      </c>
      <c r="X3098" s="45"/>
      <c r="Y3098" s="25" t="str">
        <f t="shared" si="466"/>
        <v/>
      </c>
      <c r="Z3098" s="25" t="str">
        <f t="shared" si="467"/>
        <v/>
      </c>
      <c r="AA3098" s="25" t="str">
        <f t="shared" si="468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hidden="1" x14ac:dyDescent="0.25">
      <c r="A3099" s="25">
        <f t="shared" si="465"/>
        <v>3096</v>
      </c>
      <c r="B3099" s="25" t="s">
        <v>4548</v>
      </c>
      <c r="C3099" s="45" t="s">
        <v>4548</v>
      </c>
      <c r="D3099" s="45" t="s">
        <v>4548</v>
      </c>
      <c r="E3099" s="8">
        <v>326.25</v>
      </c>
      <c r="F3099" s="8">
        <f t="shared" si="459"/>
        <v>28710</v>
      </c>
      <c r="G3099" s="54">
        <f t="shared" si="460"/>
        <v>28710</v>
      </c>
      <c r="H3099" s="25">
        <v>103140</v>
      </c>
      <c r="I3099" s="25" t="s">
        <v>4559</v>
      </c>
      <c r="J3099" s="25">
        <v>1</v>
      </c>
      <c r="K3099" s="25">
        <v>1</v>
      </c>
      <c r="L3099" s="25">
        <f t="shared" si="464"/>
        <v>0</v>
      </c>
      <c r="M3099" s="25"/>
      <c r="N3099" s="45"/>
      <c r="O3099" s="54"/>
      <c r="P3099" s="25" t="s">
        <v>173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Kolkata</v>
      </c>
      <c r="W3099" s="56" t="s">
        <v>3749</v>
      </c>
      <c r="X3099" s="45"/>
      <c r="Y3099" s="25" t="str">
        <f t="shared" si="466"/>
        <v/>
      </c>
      <c r="Z3099" s="25" t="str">
        <f t="shared" si="467"/>
        <v/>
      </c>
      <c r="AA3099" s="25" t="str">
        <f t="shared" si="468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hidden="1" x14ac:dyDescent="0.25">
      <c r="A3100" s="25">
        <f t="shared" si="465"/>
        <v>3097</v>
      </c>
      <c r="B3100" s="25" t="s">
        <v>4548</v>
      </c>
      <c r="C3100" s="45" t="s">
        <v>4548</v>
      </c>
      <c r="D3100" s="45" t="s">
        <v>4548</v>
      </c>
      <c r="E3100" s="8">
        <v>231.75</v>
      </c>
      <c r="F3100" s="8">
        <f t="shared" si="459"/>
        <v>20394</v>
      </c>
      <c r="G3100" s="54">
        <f t="shared" si="460"/>
        <v>40788</v>
      </c>
      <c r="H3100" s="25">
        <v>103157</v>
      </c>
      <c r="I3100" s="25" t="s">
        <v>4560</v>
      </c>
      <c r="J3100" s="25">
        <v>2</v>
      </c>
      <c r="K3100" s="25">
        <v>2</v>
      </c>
      <c r="L3100" s="25">
        <f t="shared" si="464"/>
        <v>0</v>
      </c>
      <c r="M3100" s="25"/>
      <c r="N3100" s="45"/>
      <c r="O3100" s="54"/>
      <c r="P3100" s="25" t="s">
        <v>618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Bhuvneshwar</v>
      </c>
      <c r="W3100" s="56" t="s">
        <v>4688</v>
      </c>
      <c r="X3100" s="45"/>
      <c r="Y3100" s="25" t="str">
        <f t="shared" si="466"/>
        <v/>
      </c>
      <c r="Z3100" s="25" t="str">
        <f t="shared" si="467"/>
        <v/>
      </c>
      <c r="AA3100" s="25" t="str">
        <f t="shared" si="468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hidden="1" x14ac:dyDescent="0.25">
      <c r="A3101" s="25">
        <f t="shared" si="465"/>
        <v>3098</v>
      </c>
      <c r="B3101" s="25" t="s">
        <v>4548</v>
      </c>
      <c r="C3101" s="45" t="s">
        <v>4548</v>
      </c>
      <c r="D3101" s="45" t="s">
        <v>4548</v>
      </c>
      <c r="E3101" s="8">
        <v>45.5</v>
      </c>
      <c r="F3101" s="8">
        <f t="shared" si="459"/>
        <v>4004</v>
      </c>
      <c r="G3101" s="54">
        <f t="shared" si="460"/>
        <v>4004</v>
      </c>
      <c r="H3101" s="25">
        <v>104103</v>
      </c>
      <c r="I3101" s="25" t="s">
        <v>4561</v>
      </c>
      <c r="J3101" s="25">
        <v>1</v>
      </c>
      <c r="K3101" s="25">
        <v>1</v>
      </c>
      <c r="L3101" s="25">
        <f t="shared" si="464"/>
        <v>0</v>
      </c>
      <c r="M3101" s="25"/>
      <c r="N3101" s="45"/>
      <c r="O3101" s="54"/>
      <c r="P3101" s="25" t="s">
        <v>277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Pune</v>
      </c>
      <c r="W3101" s="56" t="s">
        <v>3751</v>
      </c>
      <c r="X3101" s="45"/>
      <c r="Y3101" s="25" t="str">
        <f t="shared" si="466"/>
        <v/>
      </c>
      <c r="Z3101" s="25" t="str">
        <f t="shared" si="467"/>
        <v/>
      </c>
      <c r="AA3101" s="25" t="str">
        <f t="shared" si="468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hidden="1" x14ac:dyDescent="0.25">
      <c r="A3102" s="25">
        <f t="shared" si="465"/>
        <v>3099</v>
      </c>
      <c r="B3102" s="25" t="s">
        <v>4548</v>
      </c>
      <c r="C3102" s="45" t="s">
        <v>4548</v>
      </c>
      <c r="D3102" s="45" t="s">
        <v>4548</v>
      </c>
      <c r="E3102" s="8">
        <v>212.8</v>
      </c>
      <c r="F3102" s="8">
        <f t="shared" ref="F3102:F3165" si="469">IF(AB3102="DOLLAR",E3102*88,E3102)</f>
        <v>18726.400000000001</v>
      </c>
      <c r="G3102" s="54">
        <f t="shared" ref="G3102:G3165" si="470">F3102*J3102</f>
        <v>18726.400000000001</v>
      </c>
      <c r="H3102" s="25">
        <v>104106</v>
      </c>
      <c r="I3102" s="25" t="s">
        <v>4562</v>
      </c>
      <c r="J3102" s="25">
        <v>1</v>
      </c>
      <c r="K3102" s="25">
        <v>1</v>
      </c>
      <c r="L3102" s="25">
        <f t="shared" si="464"/>
        <v>0</v>
      </c>
      <c r="M3102" s="25"/>
      <c r="N3102" s="45"/>
      <c r="O3102" s="54"/>
      <c r="P3102" s="25" t="s">
        <v>277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Pune</v>
      </c>
      <c r="W3102" s="56" t="s">
        <v>3751</v>
      </c>
      <c r="X3102" s="45"/>
      <c r="Y3102" s="25" t="str">
        <f t="shared" si="466"/>
        <v/>
      </c>
      <c r="Z3102" s="25" t="str">
        <f t="shared" si="467"/>
        <v/>
      </c>
      <c r="AA3102" s="25" t="str">
        <f t="shared" si="468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hidden="1" x14ac:dyDescent="0.25">
      <c r="A3103" s="25">
        <f t="shared" si="465"/>
        <v>3100</v>
      </c>
      <c r="B3103" s="25" t="s">
        <v>4548</v>
      </c>
      <c r="C3103" s="45" t="s">
        <v>4548</v>
      </c>
      <c r="D3103" s="45" t="s">
        <v>4548</v>
      </c>
      <c r="E3103" s="8">
        <v>201.6</v>
      </c>
      <c r="F3103" s="8">
        <f t="shared" si="469"/>
        <v>17740.8</v>
      </c>
      <c r="G3103" s="54">
        <f t="shared" si="470"/>
        <v>17740.8</v>
      </c>
      <c r="H3103" s="25">
        <v>105322</v>
      </c>
      <c r="I3103" s="25" t="s">
        <v>4563</v>
      </c>
      <c r="J3103" s="25">
        <v>1</v>
      </c>
      <c r="K3103" s="25">
        <v>1</v>
      </c>
      <c r="L3103" s="25">
        <f t="shared" si="464"/>
        <v>0</v>
      </c>
      <c r="M3103" s="25"/>
      <c r="N3103" s="45"/>
      <c r="O3103" s="54"/>
      <c r="P3103" s="25" t="s">
        <v>173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Kolkata</v>
      </c>
      <c r="W3103" s="56" t="s">
        <v>3749</v>
      </c>
      <c r="X3103" s="45"/>
      <c r="Y3103" s="25" t="str">
        <f t="shared" si="466"/>
        <v/>
      </c>
      <c r="Z3103" s="25" t="str">
        <f t="shared" si="467"/>
        <v/>
      </c>
      <c r="AA3103" s="25" t="str">
        <f t="shared" si="468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hidden="1" x14ac:dyDescent="0.25">
      <c r="A3104" s="25">
        <f t="shared" si="465"/>
        <v>3101</v>
      </c>
      <c r="B3104" s="25" t="s">
        <v>4548</v>
      </c>
      <c r="C3104" s="45" t="s">
        <v>4548</v>
      </c>
      <c r="D3104" s="45" t="s">
        <v>4548</v>
      </c>
      <c r="E3104" s="8">
        <v>186.9</v>
      </c>
      <c r="F3104" s="8">
        <f t="shared" si="469"/>
        <v>16447.2</v>
      </c>
      <c r="G3104" s="54">
        <f t="shared" si="470"/>
        <v>16447.2</v>
      </c>
      <c r="H3104" s="25">
        <v>106610</v>
      </c>
      <c r="I3104" s="25" t="s">
        <v>4564</v>
      </c>
      <c r="J3104" s="25">
        <v>1</v>
      </c>
      <c r="K3104" s="25">
        <v>1</v>
      </c>
      <c r="L3104" s="25">
        <f t="shared" si="464"/>
        <v>0</v>
      </c>
      <c r="M3104" s="25"/>
      <c r="N3104" s="45"/>
      <c r="O3104" s="54"/>
      <c r="P3104" s="25" t="s">
        <v>1140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Delhi</v>
      </c>
      <c r="W3104" s="56"/>
      <c r="X3104" s="45"/>
      <c r="Y3104" s="25" t="str">
        <f t="shared" si="466"/>
        <v/>
      </c>
      <c r="Z3104" s="25" t="str">
        <f t="shared" si="467"/>
        <v/>
      </c>
      <c r="AA3104" s="25" t="str">
        <f t="shared" si="468"/>
        <v/>
      </c>
      <c r="AB3104" s="25" t="str">
        <f>VLOOKUP(U3104,'Currency Sheet'!A:C,3,)</f>
        <v>DOLLAR</v>
      </c>
      <c r="AC3104" s="67" t="str">
        <f>VLOOKUP(P3104,'Customer List'!B:D,3,)</f>
        <v>Local</v>
      </c>
    </row>
    <row r="3105" spans="1:29" hidden="1" x14ac:dyDescent="0.25">
      <c r="A3105" s="25">
        <f t="shared" si="465"/>
        <v>3102</v>
      </c>
      <c r="B3105" s="25" t="s">
        <v>4548</v>
      </c>
      <c r="C3105" s="45" t="s">
        <v>4548</v>
      </c>
      <c r="D3105" s="45" t="s">
        <v>4548</v>
      </c>
      <c r="E3105" s="8">
        <v>85.4</v>
      </c>
      <c r="F3105" s="8">
        <f t="shared" si="469"/>
        <v>7515.2000000000007</v>
      </c>
      <c r="G3105" s="54">
        <f t="shared" si="470"/>
        <v>7515.2000000000007</v>
      </c>
      <c r="H3105" s="25">
        <v>108907</v>
      </c>
      <c r="I3105" s="25" t="s">
        <v>4565</v>
      </c>
      <c r="J3105" s="25">
        <v>1</v>
      </c>
      <c r="K3105" s="25">
        <v>1</v>
      </c>
      <c r="L3105" s="25">
        <f t="shared" si="464"/>
        <v>0</v>
      </c>
      <c r="M3105" s="25"/>
      <c r="N3105" s="45"/>
      <c r="O3105" s="54"/>
      <c r="P3105" s="25" t="s">
        <v>173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Kolkata</v>
      </c>
      <c r="W3105" s="56" t="s">
        <v>3749</v>
      </c>
      <c r="X3105" s="45"/>
      <c r="Y3105" s="25" t="str">
        <f t="shared" si="466"/>
        <v/>
      </c>
      <c r="Z3105" s="25" t="str">
        <f t="shared" si="467"/>
        <v/>
      </c>
      <c r="AA3105" s="25" t="str">
        <f t="shared" si="468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hidden="1" x14ac:dyDescent="0.25">
      <c r="A3106" s="25">
        <f t="shared" si="465"/>
        <v>3103</v>
      </c>
      <c r="B3106" s="25" t="s">
        <v>4548</v>
      </c>
      <c r="C3106" s="45" t="s">
        <v>4548</v>
      </c>
      <c r="D3106" s="45" t="s">
        <v>4548</v>
      </c>
      <c r="E3106" s="8">
        <v>51.1</v>
      </c>
      <c r="F3106" s="8">
        <f t="shared" si="469"/>
        <v>4496.8</v>
      </c>
      <c r="G3106" s="54">
        <f t="shared" si="470"/>
        <v>4496.8</v>
      </c>
      <c r="H3106" s="25">
        <v>109207</v>
      </c>
      <c r="I3106" s="25" t="s">
        <v>4566</v>
      </c>
      <c r="J3106" s="25">
        <v>1</v>
      </c>
      <c r="K3106" s="25">
        <v>1</v>
      </c>
      <c r="L3106" s="25">
        <f t="shared" si="464"/>
        <v>0</v>
      </c>
      <c r="M3106" s="25"/>
      <c r="N3106" s="45"/>
      <c r="O3106" s="54"/>
      <c r="P3106" s="25" t="s">
        <v>173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Kolkata</v>
      </c>
      <c r="W3106" s="56" t="s">
        <v>3749</v>
      </c>
      <c r="X3106" s="45"/>
      <c r="Y3106" s="25" t="str">
        <f t="shared" si="466"/>
        <v/>
      </c>
      <c r="Z3106" s="25" t="str">
        <f t="shared" si="467"/>
        <v/>
      </c>
      <c r="AA3106" s="25" t="str">
        <f t="shared" si="468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hidden="1" x14ac:dyDescent="0.25">
      <c r="A3107" s="25">
        <f t="shared" si="465"/>
        <v>3104</v>
      </c>
      <c r="B3107" s="25" t="s">
        <v>4548</v>
      </c>
      <c r="C3107" s="45" t="s">
        <v>4548</v>
      </c>
      <c r="D3107" s="45" t="s">
        <v>4548</v>
      </c>
      <c r="E3107" s="8">
        <v>214.5</v>
      </c>
      <c r="F3107" s="8">
        <f t="shared" si="469"/>
        <v>18876</v>
      </c>
      <c r="G3107" s="54">
        <f t="shared" si="470"/>
        <v>18876</v>
      </c>
      <c r="H3107" s="25">
        <v>115555</v>
      </c>
      <c r="I3107" s="25" t="s">
        <v>4567</v>
      </c>
      <c r="J3107" s="25">
        <v>1</v>
      </c>
      <c r="K3107" s="25">
        <v>1</v>
      </c>
      <c r="L3107" s="25">
        <f t="shared" si="464"/>
        <v>0</v>
      </c>
      <c r="M3107" s="25"/>
      <c r="N3107" s="45"/>
      <c r="O3107" s="54"/>
      <c r="P3107" s="25" t="s">
        <v>618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Bhuvneshwar</v>
      </c>
      <c r="W3107" s="56" t="s">
        <v>4688</v>
      </c>
      <c r="X3107" s="45"/>
      <c r="Y3107" s="25" t="str">
        <f t="shared" si="466"/>
        <v/>
      </c>
      <c r="Z3107" s="25" t="str">
        <f t="shared" si="467"/>
        <v/>
      </c>
      <c r="AA3107" s="25" t="str">
        <f t="shared" si="468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hidden="1" x14ac:dyDescent="0.25">
      <c r="A3108" s="25">
        <f t="shared" si="465"/>
        <v>3105</v>
      </c>
      <c r="B3108" s="25" t="s">
        <v>4548</v>
      </c>
      <c r="C3108" s="45" t="s">
        <v>4548</v>
      </c>
      <c r="D3108" s="45" t="s">
        <v>4548</v>
      </c>
      <c r="E3108" s="8">
        <v>219</v>
      </c>
      <c r="F3108" s="8">
        <f t="shared" si="469"/>
        <v>19272</v>
      </c>
      <c r="G3108" s="54">
        <f t="shared" si="470"/>
        <v>19272</v>
      </c>
      <c r="H3108" s="25">
        <v>117339</v>
      </c>
      <c r="I3108" s="25" t="s">
        <v>4568</v>
      </c>
      <c r="J3108" s="25">
        <v>1</v>
      </c>
      <c r="K3108" s="25">
        <v>1</v>
      </c>
      <c r="L3108" s="25">
        <f t="shared" si="464"/>
        <v>0</v>
      </c>
      <c r="M3108" s="25"/>
      <c r="N3108" s="45"/>
      <c r="O3108" s="54"/>
      <c r="P3108" s="25" t="s">
        <v>618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Bhuvneshwar</v>
      </c>
      <c r="W3108" s="56" t="s">
        <v>4688</v>
      </c>
      <c r="X3108" s="45"/>
      <c r="Y3108" s="25" t="str">
        <f t="shared" si="466"/>
        <v/>
      </c>
      <c r="Z3108" s="25" t="str">
        <f t="shared" si="467"/>
        <v/>
      </c>
      <c r="AA3108" s="25" t="str">
        <f t="shared" si="468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hidden="1" x14ac:dyDescent="0.25">
      <c r="A3109" s="25">
        <f t="shared" si="465"/>
        <v>3106</v>
      </c>
      <c r="B3109" s="25" t="s">
        <v>4548</v>
      </c>
      <c r="C3109" s="45" t="s">
        <v>4548</v>
      </c>
      <c r="D3109" s="45" t="s">
        <v>4548</v>
      </c>
      <c r="E3109" s="8">
        <v>285.60000000000002</v>
      </c>
      <c r="F3109" s="8">
        <f t="shared" si="469"/>
        <v>25132.800000000003</v>
      </c>
      <c r="G3109" s="54">
        <f t="shared" si="470"/>
        <v>25132.800000000003</v>
      </c>
      <c r="H3109" s="25">
        <v>119806</v>
      </c>
      <c r="I3109" s="25" t="s">
        <v>4569</v>
      </c>
      <c r="J3109" s="25">
        <v>1</v>
      </c>
      <c r="K3109" s="25">
        <v>1</v>
      </c>
      <c r="L3109" s="25">
        <f t="shared" si="464"/>
        <v>0</v>
      </c>
      <c r="M3109" s="25"/>
      <c r="N3109" s="45"/>
      <c r="O3109" s="54"/>
      <c r="P3109" s="25" t="s">
        <v>277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Pune</v>
      </c>
      <c r="W3109" s="56" t="s">
        <v>3751</v>
      </c>
      <c r="X3109" s="45"/>
      <c r="Y3109" s="25" t="str">
        <f t="shared" si="466"/>
        <v/>
      </c>
      <c r="Z3109" s="25" t="str">
        <f t="shared" si="467"/>
        <v/>
      </c>
      <c r="AA3109" s="25" t="str">
        <f t="shared" si="468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hidden="1" x14ac:dyDescent="0.25">
      <c r="A3110" s="25">
        <f t="shared" si="465"/>
        <v>3107</v>
      </c>
      <c r="B3110" s="25" t="s">
        <v>4548</v>
      </c>
      <c r="C3110" s="45" t="s">
        <v>4548</v>
      </c>
      <c r="D3110" s="45" t="s">
        <v>4548</v>
      </c>
      <c r="E3110" s="8">
        <v>98.7</v>
      </c>
      <c r="F3110" s="8">
        <f t="shared" si="469"/>
        <v>8685.6</v>
      </c>
      <c r="G3110" s="54">
        <f t="shared" si="470"/>
        <v>8685.6</v>
      </c>
      <c r="H3110" s="25">
        <v>123110</v>
      </c>
      <c r="I3110" s="25" t="s">
        <v>4570</v>
      </c>
      <c r="J3110" s="25">
        <v>1</v>
      </c>
      <c r="K3110" s="25">
        <v>1</v>
      </c>
      <c r="L3110" s="25">
        <f t="shared" si="464"/>
        <v>0</v>
      </c>
      <c r="M3110" s="25"/>
      <c r="N3110" s="45"/>
      <c r="O3110" s="54"/>
      <c r="P3110" s="25" t="s">
        <v>618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Bhuvneshwar</v>
      </c>
      <c r="W3110" s="56" t="s">
        <v>4688</v>
      </c>
      <c r="X3110" s="45"/>
      <c r="Y3110" s="25" t="str">
        <f t="shared" si="466"/>
        <v/>
      </c>
      <c r="Z3110" s="25" t="str">
        <f t="shared" si="467"/>
        <v/>
      </c>
      <c r="AA3110" s="25" t="str">
        <f t="shared" si="468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hidden="1" x14ac:dyDescent="0.25">
      <c r="A3111" s="25">
        <f t="shared" si="465"/>
        <v>3108</v>
      </c>
      <c r="B3111" s="25" t="s">
        <v>4548</v>
      </c>
      <c r="C3111" s="45" t="s">
        <v>4548</v>
      </c>
      <c r="D3111" s="45" t="s">
        <v>4548</v>
      </c>
      <c r="E3111" s="8">
        <v>100.1</v>
      </c>
      <c r="F3111" s="8">
        <f t="shared" si="469"/>
        <v>8808.7999999999993</v>
      </c>
      <c r="G3111" s="54">
        <f t="shared" si="470"/>
        <v>8808.7999999999993</v>
      </c>
      <c r="H3111" s="25">
        <v>123116</v>
      </c>
      <c r="I3111" s="25" t="s">
        <v>4571</v>
      </c>
      <c r="J3111" s="25">
        <v>1</v>
      </c>
      <c r="K3111" s="25">
        <v>1</v>
      </c>
      <c r="L3111" s="25">
        <f t="shared" si="464"/>
        <v>0</v>
      </c>
      <c r="M3111" s="25"/>
      <c r="N3111" s="45"/>
      <c r="O3111" s="54"/>
      <c r="P3111" s="25" t="s">
        <v>622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Hyderabad</v>
      </c>
      <c r="W3111" s="56" t="s">
        <v>3751</v>
      </c>
      <c r="X3111" s="45"/>
      <c r="Y3111" s="25" t="str">
        <f t="shared" si="466"/>
        <v/>
      </c>
      <c r="Z3111" s="25" t="str">
        <f t="shared" si="467"/>
        <v/>
      </c>
      <c r="AA3111" s="25" t="str">
        <f t="shared" si="468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hidden="1" x14ac:dyDescent="0.25">
      <c r="A3112" s="25">
        <f t="shared" si="465"/>
        <v>3109</v>
      </c>
      <c r="B3112" s="25" t="s">
        <v>4548</v>
      </c>
      <c r="C3112" s="45" t="s">
        <v>4548</v>
      </c>
      <c r="D3112" s="45" t="s">
        <v>4548</v>
      </c>
      <c r="E3112" s="8">
        <v>250.6</v>
      </c>
      <c r="F3112" s="8">
        <f t="shared" si="469"/>
        <v>22052.799999999999</v>
      </c>
      <c r="G3112" s="54">
        <f t="shared" si="470"/>
        <v>22052.799999999999</v>
      </c>
      <c r="H3112" s="25">
        <v>123128</v>
      </c>
      <c r="I3112" s="25" t="s">
        <v>4572</v>
      </c>
      <c r="J3112" s="25">
        <v>1</v>
      </c>
      <c r="K3112" s="25">
        <v>1</v>
      </c>
      <c r="L3112" s="25">
        <f t="shared" si="464"/>
        <v>0</v>
      </c>
      <c r="M3112" s="25"/>
      <c r="N3112" s="45"/>
      <c r="O3112" s="54"/>
      <c r="P3112" s="25" t="s">
        <v>173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Kolkata</v>
      </c>
      <c r="W3112" s="56" t="s">
        <v>3749</v>
      </c>
      <c r="X3112" s="45"/>
      <c r="Y3112" s="25" t="str">
        <f t="shared" si="466"/>
        <v/>
      </c>
      <c r="Z3112" s="25" t="str">
        <f t="shared" si="467"/>
        <v/>
      </c>
      <c r="AA3112" s="25" t="str">
        <f t="shared" si="468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hidden="1" x14ac:dyDescent="0.25">
      <c r="A3113" s="25">
        <f t="shared" si="465"/>
        <v>3110</v>
      </c>
      <c r="B3113" s="25" t="s">
        <v>4548</v>
      </c>
      <c r="C3113" s="45" t="s">
        <v>4548</v>
      </c>
      <c r="D3113" s="45" t="s">
        <v>4548</v>
      </c>
      <c r="E3113" s="8">
        <v>185.5</v>
      </c>
      <c r="F3113" s="8">
        <f t="shared" si="469"/>
        <v>16324</v>
      </c>
      <c r="G3113" s="54">
        <f t="shared" si="470"/>
        <v>16324</v>
      </c>
      <c r="H3113" s="25">
        <v>125226</v>
      </c>
      <c r="I3113" s="25" t="s">
        <v>4573</v>
      </c>
      <c r="J3113" s="25">
        <v>1</v>
      </c>
      <c r="K3113" s="25">
        <v>1</v>
      </c>
      <c r="L3113" s="25">
        <f t="shared" si="464"/>
        <v>0</v>
      </c>
      <c r="M3113" s="25"/>
      <c r="N3113" s="45"/>
      <c r="O3113" s="54"/>
      <c r="P3113" s="25" t="s">
        <v>618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Bhuvneshwar</v>
      </c>
      <c r="W3113" s="56" t="s">
        <v>4688</v>
      </c>
      <c r="X3113" s="45"/>
      <c r="Y3113" s="25" t="str">
        <f t="shared" si="466"/>
        <v/>
      </c>
      <c r="Z3113" s="25" t="str">
        <f t="shared" si="467"/>
        <v/>
      </c>
      <c r="AA3113" s="25" t="str">
        <f t="shared" si="468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hidden="1" x14ac:dyDescent="0.25">
      <c r="A3114" s="25">
        <f t="shared" si="465"/>
        <v>3111</v>
      </c>
      <c r="B3114" s="25" t="s">
        <v>4548</v>
      </c>
      <c r="C3114" s="45" t="s">
        <v>4548</v>
      </c>
      <c r="D3114" s="45" t="s">
        <v>4548</v>
      </c>
      <c r="E3114" s="8">
        <v>217.7</v>
      </c>
      <c r="F3114" s="8">
        <f t="shared" si="469"/>
        <v>19157.599999999999</v>
      </c>
      <c r="G3114" s="54">
        <f t="shared" si="470"/>
        <v>19157.599999999999</v>
      </c>
      <c r="H3114" s="25">
        <v>126622</v>
      </c>
      <c r="I3114" s="25" t="s">
        <v>4574</v>
      </c>
      <c r="J3114" s="25">
        <v>1</v>
      </c>
      <c r="K3114" s="25">
        <v>1</v>
      </c>
      <c r="L3114" s="25">
        <f t="shared" si="464"/>
        <v>0</v>
      </c>
      <c r="M3114" s="25"/>
      <c r="N3114" s="45"/>
      <c r="O3114" s="54"/>
      <c r="P3114" s="25" t="s">
        <v>618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Bhuvneshwar</v>
      </c>
      <c r="W3114" s="56" t="s">
        <v>4688</v>
      </c>
      <c r="X3114" s="45"/>
      <c r="Y3114" s="25" t="str">
        <f t="shared" si="466"/>
        <v/>
      </c>
      <c r="Z3114" s="25" t="str">
        <f t="shared" si="467"/>
        <v/>
      </c>
      <c r="AA3114" s="25" t="str">
        <f t="shared" si="468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hidden="1" x14ac:dyDescent="0.25">
      <c r="A3115" s="25">
        <f t="shared" si="465"/>
        <v>3112</v>
      </c>
      <c r="B3115" s="25" t="s">
        <v>4548</v>
      </c>
      <c r="C3115" s="45" t="s">
        <v>4548</v>
      </c>
      <c r="D3115" s="45" t="s">
        <v>4548</v>
      </c>
      <c r="E3115" s="8">
        <v>219</v>
      </c>
      <c r="F3115" s="8">
        <f t="shared" si="469"/>
        <v>19272</v>
      </c>
      <c r="G3115" s="54">
        <f t="shared" si="470"/>
        <v>19272</v>
      </c>
      <c r="H3115" s="25">
        <v>126633</v>
      </c>
      <c r="I3115" s="25" t="s">
        <v>4575</v>
      </c>
      <c r="J3115" s="25">
        <v>1</v>
      </c>
      <c r="K3115" s="25">
        <v>1</v>
      </c>
      <c r="L3115" s="25">
        <f t="shared" si="464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66"/>
        <v/>
      </c>
      <c r="Z3115" s="25" t="str">
        <f t="shared" si="467"/>
        <v/>
      </c>
      <c r="AA3115" s="25" t="str">
        <f t="shared" si="468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hidden="1" x14ac:dyDescent="0.25">
      <c r="A3116" s="25">
        <f t="shared" si="465"/>
        <v>3113</v>
      </c>
      <c r="B3116" s="25" t="s">
        <v>4548</v>
      </c>
      <c r="C3116" s="45" t="s">
        <v>4548</v>
      </c>
      <c r="D3116" s="45" t="s">
        <v>4548</v>
      </c>
      <c r="E3116" s="8">
        <v>198.1</v>
      </c>
      <c r="F3116" s="8">
        <f t="shared" si="469"/>
        <v>17432.8</v>
      </c>
      <c r="G3116" s="54">
        <f t="shared" si="470"/>
        <v>17432.8</v>
      </c>
      <c r="H3116" s="25">
        <v>127608</v>
      </c>
      <c r="I3116" s="25" t="s">
        <v>4576</v>
      </c>
      <c r="J3116" s="25">
        <v>1</v>
      </c>
      <c r="K3116" s="25">
        <v>1</v>
      </c>
      <c r="L3116" s="25">
        <f t="shared" si="464"/>
        <v>0</v>
      </c>
      <c r="M3116" s="25"/>
      <c r="N3116" s="45"/>
      <c r="O3116" s="54"/>
      <c r="P3116" s="25" t="s">
        <v>173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Kolkata</v>
      </c>
      <c r="W3116" s="56" t="s">
        <v>3749</v>
      </c>
      <c r="X3116" s="45"/>
      <c r="Y3116" s="25" t="str">
        <f t="shared" si="466"/>
        <v/>
      </c>
      <c r="Z3116" s="25" t="str">
        <f t="shared" si="467"/>
        <v/>
      </c>
      <c r="AA3116" s="25" t="str">
        <f t="shared" si="468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hidden="1" x14ac:dyDescent="0.25">
      <c r="A3117" s="25">
        <f t="shared" si="465"/>
        <v>3114</v>
      </c>
      <c r="B3117" s="25" t="s">
        <v>4548</v>
      </c>
      <c r="C3117" s="45" t="s">
        <v>4548</v>
      </c>
      <c r="D3117" s="45" t="s">
        <v>4548</v>
      </c>
      <c r="E3117" s="8">
        <v>212.1</v>
      </c>
      <c r="F3117" s="8">
        <f t="shared" si="469"/>
        <v>18664.8</v>
      </c>
      <c r="G3117" s="54">
        <f t="shared" si="470"/>
        <v>18664.8</v>
      </c>
      <c r="H3117" s="25">
        <v>127618</v>
      </c>
      <c r="I3117" s="25" t="s">
        <v>4577</v>
      </c>
      <c r="J3117" s="25">
        <v>1</v>
      </c>
      <c r="K3117" s="25">
        <v>1</v>
      </c>
      <c r="L3117" s="25">
        <f t="shared" si="464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4688</v>
      </c>
      <c r="X3117" s="45"/>
      <c r="Y3117" s="25" t="str">
        <f t="shared" si="466"/>
        <v/>
      </c>
      <c r="Z3117" s="25" t="str">
        <f t="shared" si="467"/>
        <v/>
      </c>
      <c r="AA3117" s="25" t="str">
        <f t="shared" si="468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hidden="1" x14ac:dyDescent="0.25">
      <c r="A3118" s="25">
        <f t="shared" si="465"/>
        <v>3115</v>
      </c>
      <c r="B3118" s="25" t="s">
        <v>4548</v>
      </c>
      <c r="C3118" s="45" t="s">
        <v>4548</v>
      </c>
      <c r="D3118" s="45" t="s">
        <v>4548</v>
      </c>
      <c r="E3118" s="8">
        <v>217.7</v>
      </c>
      <c r="F3118" s="8">
        <f t="shared" si="469"/>
        <v>19157.599999999999</v>
      </c>
      <c r="G3118" s="54">
        <f t="shared" si="470"/>
        <v>19157.599999999999</v>
      </c>
      <c r="H3118" s="25">
        <v>128026</v>
      </c>
      <c r="I3118" s="25" t="s">
        <v>4578</v>
      </c>
      <c r="J3118" s="25">
        <v>1</v>
      </c>
      <c r="K3118" s="25">
        <v>1</v>
      </c>
      <c r="L3118" s="25">
        <f t="shared" si="464"/>
        <v>0</v>
      </c>
      <c r="M3118" s="25"/>
      <c r="N3118" s="45"/>
      <c r="O3118" s="54"/>
      <c r="P3118" s="25" t="s">
        <v>618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Bhuvneshwar</v>
      </c>
      <c r="W3118" s="56" t="s">
        <v>4688</v>
      </c>
      <c r="X3118" s="45"/>
      <c r="Y3118" s="25" t="str">
        <f t="shared" si="466"/>
        <v/>
      </c>
      <c r="Z3118" s="25" t="str">
        <f t="shared" si="467"/>
        <v/>
      </c>
      <c r="AA3118" s="25" t="str">
        <f t="shared" si="468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hidden="1" x14ac:dyDescent="0.25">
      <c r="A3119" s="25">
        <f t="shared" si="465"/>
        <v>3116</v>
      </c>
      <c r="B3119" s="25" t="s">
        <v>4548</v>
      </c>
      <c r="C3119" s="45" t="s">
        <v>4548</v>
      </c>
      <c r="D3119" s="45" t="s">
        <v>4548</v>
      </c>
      <c r="E3119" s="8">
        <v>123.2</v>
      </c>
      <c r="F3119" s="8">
        <f t="shared" si="469"/>
        <v>10841.6</v>
      </c>
      <c r="G3119" s="54">
        <f t="shared" si="470"/>
        <v>10841.6</v>
      </c>
      <c r="H3119" s="25">
        <v>128811</v>
      </c>
      <c r="I3119" s="25" t="s">
        <v>4579</v>
      </c>
      <c r="J3119" s="25">
        <v>1</v>
      </c>
      <c r="K3119" s="25">
        <v>1</v>
      </c>
      <c r="L3119" s="25">
        <f t="shared" si="464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4688</v>
      </c>
      <c r="X3119" s="45"/>
      <c r="Y3119" s="25" t="str">
        <f t="shared" si="466"/>
        <v/>
      </c>
      <c r="Z3119" s="25" t="str">
        <f t="shared" si="467"/>
        <v/>
      </c>
      <c r="AA3119" s="25" t="str">
        <f t="shared" si="468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hidden="1" x14ac:dyDescent="0.25">
      <c r="A3120" s="25">
        <f t="shared" si="465"/>
        <v>3117</v>
      </c>
      <c r="B3120" s="25" t="s">
        <v>4548</v>
      </c>
      <c r="C3120" s="45" t="s">
        <v>4548</v>
      </c>
      <c r="D3120" s="45" t="s">
        <v>4548</v>
      </c>
      <c r="E3120" s="8">
        <v>86.8</v>
      </c>
      <c r="F3120" s="8">
        <f t="shared" si="469"/>
        <v>7638.4</v>
      </c>
      <c r="G3120" s="54">
        <f t="shared" si="470"/>
        <v>7638.4</v>
      </c>
      <c r="H3120" s="25">
        <v>130213</v>
      </c>
      <c r="I3120" s="25" t="s">
        <v>4580</v>
      </c>
      <c r="J3120" s="25">
        <v>1</v>
      </c>
      <c r="K3120" s="25">
        <v>1</v>
      </c>
      <c r="L3120" s="25">
        <f t="shared" si="464"/>
        <v>0</v>
      </c>
      <c r="M3120" s="25"/>
      <c r="N3120" s="45"/>
      <c r="O3120" s="54"/>
      <c r="P3120" s="25" t="s">
        <v>618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Bhuvneshwar</v>
      </c>
      <c r="W3120" s="56" t="s">
        <v>4688</v>
      </c>
      <c r="X3120" s="45"/>
      <c r="Y3120" s="25" t="str">
        <f t="shared" si="466"/>
        <v/>
      </c>
      <c r="Z3120" s="25" t="str">
        <f t="shared" si="467"/>
        <v/>
      </c>
      <c r="AA3120" s="25" t="str">
        <f t="shared" si="468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hidden="1" x14ac:dyDescent="0.25">
      <c r="A3121" s="25">
        <f t="shared" si="465"/>
        <v>3118</v>
      </c>
      <c r="B3121" s="25" t="s">
        <v>4548</v>
      </c>
      <c r="C3121" s="45" t="s">
        <v>4548</v>
      </c>
      <c r="D3121" s="45" t="s">
        <v>4548</v>
      </c>
      <c r="E3121" s="8">
        <v>145.6</v>
      </c>
      <c r="F3121" s="8">
        <f t="shared" si="469"/>
        <v>12812.8</v>
      </c>
      <c r="G3121" s="54">
        <f t="shared" si="470"/>
        <v>12812.8</v>
      </c>
      <c r="H3121" s="25">
        <v>137221</v>
      </c>
      <c r="I3121" s="25" t="s">
        <v>4581</v>
      </c>
      <c r="J3121" s="25">
        <v>1</v>
      </c>
      <c r="K3121" s="25">
        <v>1</v>
      </c>
      <c r="L3121" s="25">
        <f t="shared" si="464"/>
        <v>0</v>
      </c>
      <c r="M3121" s="25"/>
      <c r="N3121" s="45"/>
      <c r="O3121" s="54"/>
      <c r="P3121" s="25" t="s">
        <v>173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 t="s">
        <v>3749</v>
      </c>
      <c r="X3121" s="45"/>
      <c r="Y3121" s="25" t="str">
        <f t="shared" si="466"/>
        <v/>
      </c>
      <c r="Z3121" s="25" t="str">
        <f t="shared" si="467"/>
        <v/>
      </c>
      <c r="AA3121" s="25" t="str">
        <f t="shared" si="468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hidden="1" x14ac:dyDescent="0.25">
      <c r="A3122" s="25">
        <f t="shared" si="465"/>
        <v>3119</v>
      </c>
      <c r="B3122" s="25" t="s">
        <v>4548</v>
      </c>
      <c r="C3122" s="45" t="s">
        <v>4548</v>
      </c>
      <c r="D3122" s="45" t="s">
        <v>4548</v>
      </c>
      <c r="E3122" s="8">
        <v>185.5</v>
      </c>
      <c r="F3122" s="8">
        <f t="shared" si="469"/>
        <v>16324</v>
      </c>
      <c r="G3122" s="54">
        <f t="shared" si="470"/>
        <v>16324</v>
      </c>
      <c r="H3122" s="25" t="s">
        <v>4582</v>
      </c>
      <c r="I3122" s="25" t="s">
        <v>4701</v>
      </c>
      <c r="J3122" s="25">
        <v>1</v>
      </c>
      <c r="K3122" s="25">
        <v>1</v>
      </c>
      <c r="L3122" s="25">
        <f t="shared" si="464"/>
        <v>0</v>
      </c>
      <c r="M3122" s="25"/>
      <c r="N3122" s="45"/>
      <c r="O3122" s="54"/>
      <c r="P3122" s="25" t="s">
        <v>1137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Kerala</v>
      </c>
      <c r="W3122" s="56" t="s">
        <v>3751</v>
      </c>
      <c r="X3122" s="45"/>
      <c r="Y3122" s="25" t="str">
        <f t="shared" si="466"/>
        <v/>
      </c>
      <c r="Z3122" s="25" t="str">
        <f t="shared" si="467"/>
        <v/>
      </c>
      <c r="AA3122" s="25" t="str">
        <f t="shared" si="468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hidden="1" x14ac:dyDescent="0.25">
      <c r="A3123" s="25">
        <f t="shared" si="465"/>
        <v>3120</v>
      </c>
      <c r="B3123" s="25" t="s">
        <v>4548</v>
      </c>
      <c r="C3123" s="45" t="s">
        <v>4548</v>
      </c>
      <c r="D3123" s="45" t="s">
        <v>4548</v>
      </c>
      <c r="E3123" s="8">
        <v>95.2</v>
      </c>
      <c r="F3123" s="8">
        <f t="shared" si="469"/>
        <v>8377.6</v>
      </c>
      <c r="G3123" s="54">
        <f t="shared" si="470"/>
        <v>8377.6</v>
      </c>
      <c r="H3123" s="25">
        <v>141703</v>
      </c>
      <c r="I3123" s="25" t="s">
        <v>3963</v>
      </c>
      <c r="J3123" s="25">
        <v>1</v>
      </c>
      <c r="K3123" s="25">
        <v>1</v>
      </c>
      <c r="L3123" s="25">
        <f t="shared" si="464"/>
        <v>0</v>
      </c>
      <c r="M3123" s="25"/>
      <c r="N3123" s="45"/>
      <c r="O3123" s="54"/>
      <c r="P3123" s="25" t="s">
        <v>622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Hyderabad</v>
      </c>
      <c r="W3123" s="56" t="s">
        <v>3751</v>
      </c>
      <c r="X3123" s="45"/>
      <c r="Y3123" s="25" t="str">
        <f t="shared" si="466"/>
        <v/>
      </c>
      <c r="Z3123" s="25" t="str">
        <f t="shared" si="467"/>
        <v/>
      </c>
      <c r="AA3123" s="25" t="str">
        <f t="shared" si="468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hidden="1" x14ac:dyDescent="0.25">
      <c r="A3124" s="25">
        <f t="shared" si="465"/>
        <v>3121</v>
      </c>
      <c r="B3124" s="25" t="s">
        <v>4548</v>
      </c>
      <c r="C3124" s="45" t="s">
        <v>4548</v>
      </c>
      <c r="D3124" s="45" t="s">
        <v>4548</v>
      </c>
      <c r="E3124" s="8">
        <v>153</v>
      </c>
      <c r="F3124" s="8">
        <f t="shared" si="469"/>
        <v>13464</v>
      </c>
      <c r="G3124" s="54">
        <f t="shared" si="470"/>
        <v>13464</v>
      </c>
      <c r="H3124" s="25">
        <v>141717</v>
      </c>
      <c r="I3124" s="25" t="s">
        <v>4583</v>
      </c>
      <c r="J3124" s="25">
        <v>1</v>
      </c>
      <c r="K3124" s="25">
        <v>1</v>
      </c>
      <c r="L3124" s="25">
        <f t="shared" si="464"/>
        <v>0</v>
      </c>
      <c r="M3124" s="25"/>
      <c r="N3124" s="45"/>
      <c r="O3124" s="54"/>
      <c r="P3124" s="25" t="s">
        <v>618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Bhuvneshwar</v>
      </c>
      <c r="W3124" s="56" t="s">
        <v>4688</v>
      </c>
      <c r="X3124" s="45"/>
      <c r="Y3124" s="25" t="str">
        <f t="shared" si="466"/>
        <v/>
      </c>
      <c r="Z3124" s="25" t="str">
        <f t="shared" si="467"/>
        <v/>
      </c>
      <c r="AA3124" s="25" t="str">
        <f t="shared" si="468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hidden="1" x14ac:dyDescent="0.25">
      <c r="A3125" s="25">
        <f t="shared" si="465"/>
        <v>3122</v>
      </c>
      <c r="B3125" s="25" t="s">
        <v>4548</v>
      </c>
      <c r="C3125" s="45" t="s">
        <v>4548</v>
      </c>
      <c r="D3125" s="45" t="s">
        <v>4548</v>
      </c>
      <c r="E3125" s="8">
        <v>205.1</v>
      </c>
      <c r="F3125" s="8">
        <f t="shared" si="469"/>
        <v>18048.8</v>
      </c>
      <c r="G3125" s="54">
        <f t="shared" si="470"/>
        <v>18048.8</v>
      </c>
      <c r="H3125" s="25">
        <v>141734</v>
      </c>
      <c r="I3125" s="25" t="s">
        <v>4584</v>
      </c>
      <c r="J3125" s="25">
        <v>1</v>
      </c>
      <c r="K3125" s="25">
        <v>1</v>
      </c>
      <c r="L3125" s="25">
        <f t="shared" si="464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66"/>
        <v/>
      </c>
      <c r="Z3125" s="25" t="str">
        <f t="shared" si="467"/>
        <v/>
      </c>
      <c r="AA3125" s="25" t="str">
        <f t="shared" si="468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hidden="1" x14ac:dyDescent="0.25">
      <c r="A3126" s="25">
        <f t="shared" si="465"/>
        <v>3123</v>
      </c>
      <c r="B3126" s="25" t="s">
        <v>4548</v>
      </c>
      <c r="C3126" s="45" t="s">
        <v>4548</v>
      </c>
      <c r="D3126" s="45" t="s">
        <v>4548</v>
      </c>
      <c r="E3126" s="8">
        <v>181.5</v>
      </c>
      <c r="F3126" s="8">
        <f t="shared" si="469"/>
        <v>15972</v>
      </c>
      <c r="G3126" s="54">
        <f t="shared" si="470"/>
        <v>15972</v>
      </c>
      <c r="H3126" s="25">
        <v>142111</v>
      </c>
      <c r="I3126" s="25" t="s">
        <v>4585</v>
      </c>
      <c r="J3126" s="25">
        <v>1</v>
      </c>
      <c r="K3126" s="25">
        <v>1</v>
      </c>
      <c r="L3126" s="25">
        <f t="shared" si="464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4688</v>
      </c>
      <c r="X3126" s="45"/>
      <c r="Y3126" s="25" t="str">
        <f t="shared" si="466"/>
        <v/>
      </c>
      <c r="Z3126" s="25" t="str">
        <f t="shared" si="467"/>
        <v/>
      </c>
      <c r="AA3126" s="25" t="str">
        <f t="shared" si="468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hidden="1" x14ac:dyDescent="0.25">
      <c r="A3127" s="25">
        <f t="shared" si="465"/>
        <v>3124</v>
      </c>
      <c r="B3127" s="25" t="s">
        <v>4548</v>
      </c>
      <c r="C3127" s="45" t="s">
        <v>4548</v>
      </c>
      <c r="D3127" s="45" t="s">
        <v>4548</v>
      </c>
      <c r="E3127" s="8">
        <v>148.5</v>
      </c>
      <c r="F3127" s="8">
        <f t="shared" si="469"/>
        <v>13068</v>
      </c>
      <c r="G3127" s="54">
        <f t="shared" si="470"/>
        <v>13068</v>
      </c>
      <c r="H3127" s="25">
        <v>145209</v>
      </c>
      <c r="I3127" s="25" t="s">
        <v>4586</v>
      </c>
      <c r="J3127" s="25">
        <v>1</v>
      </c>
      <c r="K3127" s="25">
        <v>1</v>
      </c>
      <c r="L3127" s="25">
        <f t="shared" si="464"/>
        <v>0</v>
      </c>
      <c r="M3127" s="25"/>
      <c r="N3127" s="45"/>
      <c r="O3127" s="54"/>
      <c r="P3127" s="25" t="s">
        <v>173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Kolkata</v>
      </c>
      <c r="W3127" s="56" t="s">
        <v>3749</v>
      </c>
      <c r="X3127" s="45"/>
      <c r="Y3127" s="25" t="str">
        <f t="shared" si="466"/>
        <v/>
      </c>
      <c r="Z3127" s="25" t="str">
        <f t="shared" si="467"/>
        <v/>
      </c>
      <c r="AA3127" s="25" t="str">
        <f t="shared" si="468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hidden="1" x14ac:dyDescent="0.25">
      <c r="A3128" s="25">
        <f t="shared" si="465"/>
        <v>3125</v>
      </c>
      <c r="B3128" s="25" t="s">
        <v>4548</v>
      </c>
      <c r="C3128" s="45" t="s">
        <v>4548</v>
      </c>
      <c r="D3128" s="45" t="s">
        <v>4548</v>
      </c>
      <c r="E3128" s="8">
        <v>107.1</v>
      </c>
      <c r="F3128" s="8">
        <f t="shared" si="469"/>
        <v>9424.7999999999993</v>
      </c>
      <c r="G3128" s="54">
        <f t="shared" si="470"/>
        <v>9424.7999999999993</v>
      </c>
      <c r="H3128" s="25">
        <v>160908</v>
      </c>
      <c r="I3128" s="25" t="s">
        <v>4587</v>
      </c>
      <c r="J3128" s="25">
        <v>1</v>
      </c>
      <c r="K3128" s="25">
        <v>1</v>
      </c>
      <c r="L3128" s="25">
        <f t="shared" ref="L3128:L3191" si="471">J3128-K3128</f>
        <v>0</v>
      </c>
      <c r="M3128" s="25"/>
      <c r="N3128" s="45"/>
      <c r="O3128" s="54"/>
      <c r="P3128" s="25" t="s">
        <v>277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Pune</v>
      </c>
      <c r="W3128" s="56" t="s">
        <v>3751</v>
      </c>
      <c r="X3128" s="45"/>
      <c r="Y3128" s="25" t="str">
        <f t="shared" si="466"/>
        <v/>
      </c>
      <c r="Z3128" s="25" t="str">
        <f t="shared" si="467"/>
        <v/>
      </c>
      <c r="AA3128" s="25" t="str">
        <f t="shared" si="468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hidden="1" x14ac:dyDescent="0.25">
      <c r="A3129" s="25">
        <f t="shared" si="465"/>
        <v>3126</v>
      </c>
      <c r="B3129" s="25" t="s">
        <v>4548</v>
      </c>
      <c r="C3129" s="45" t="s">
        <v>4548</v>
      </c>
      <c r="D3129" s="45" t="s">
        <v>4548</v>
      </c>
      <c r="E3129" s="8">
        <v>187.5</v>
      </c>
      <c r="F3129" s="8">
        <f t="shared" si="469"/>
        <v>16500</v>
      </c>
      <c r="G3129" s="54">
        <f t="shared" si="470"/>
        <v>16500</v>
      </c>
      <c r="H3129" s="25">
        <v>160909</v>
      </c>
      <c r="I3129" s="25" t="s">
        <v>4588</v>
      </c>
      <c r="J3129" s="25">
        <v>1</v>
      </c>
      <c r="K3129" s="25">
        <v>1</v>
      </c>
      <c r="L3129" s="25">
        <f t="shared" si="471"/>
        <v>0</v>
      </c>
      <c r="M3129" s="25"/>
      <c r="N3129" s="45"/>
      <c r="O3129" s="54"/>
      <c r="P3129" s="25" t="s">
        <v>277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Pune</v>
      </c>
      <c r="W3129" s="56" t="s">
        <v>3751</v>
      </c>
      <c r="X3129" s="45"/>
      <c r="Y3129" s="25" t="str">
        <f t="shared" si="466"/>
        <v/>
      </c>
      <c r="Z3129" s="25" t="str">
        <f t="shared" si="467"/>
        <v/>
      </c>
      <c r="AA3129" s="25" t="str">
        <f t="shared" si="468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hidden="1" x14ac:dyDescent="0.25">
      <c r="A3130" s="25">
        <f t="shared" si="465"/>
        <v>3127</v>
      </c>
      <c r="B3130" s="25" t="s">
        <v>4548</v>
      </c>
      <c r="C3130" s="45" t="s">
        <v>4548</v>
      </c>
      <c r="D3130" s="45" t="s">
        <v>4548</v>
      </c>
      <c r="E3130" s="8">
        <v>193.2</v>
      </c>
      <c r="F3130" s="8">
        <f t="shared" si="469"/>
        <v>17001.599999999999</v>
      </c>
      <c r="G3130" s="54">
        <f t="shared" si="470"/>
        <v>17001.599999999999</v>
      </c>
      <c r="H3130" s="25">
        <v>300326</v>
      </c>
      <c r="I3130" s="25" t="s">
        <v>3971</v>
      </c>
      <c r="J3130" s="25">
        <v>1</v>
      </c>
      <c r="K3130" s="25">
        <v>1</v>
      </c>
      <c r="L3130" s="25">
        <f t="shared" si="471"/>
        <v>0</v>
      </c>
      <c r="M3130" s="25"/>
      <c r="N3130" s="45"/>
      <c r="O3130" s="54"/>
      <c r="P3130" s="25" t="s">
        <v>2178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Gujrat</v>
      </c>
      <c r="W3130" s="56" t="s">
        <v>3751</v>
      </c>
      <c r="X3130" s="45"/>
      <c r="Y3130" s="25" t="str">
        <f t="shared" si="466"/>
        <v/>
      </c>
      <c r="Z3130" s="25" t="str">
        <f t="shared" si="467"/>
        <v/>
      </c>
      <c r="AA3130" s="25" t="str">
        <f t="shared" si="468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hidden="1" x14ac:dyDescent="0.25">
      <c r="A3131" s="25">
        <f t="shared" si="465"/>
        <v>3128</v>
      </c>
      <c r="B3131" s="25" t="s">
        <v>4548</v>
      </c>
      <c r="C3131" s="45" t="s">
        <v>4548</v>
      </c>
      <c r="D3131" s="45" t="s">
        <v>4548</v>
      </c>
      <c r="E3131" s="8">
        <v>321.75</v>
      </c>
      <c r="F3131" s="8">
        <f t="shared" si="469"/>
        <v>28314</v>
      </c>
      <c r="G3131" s="54">
        <f t="shared" si="470"/>
        <v>56628</v>
      </c>
      <c r="H3131" s="25">
        <v>301344</v>
      </c>
      <c r="I3131" s="25" t="s">
        <v>4589</v>
      </c>
      <c r="J3131" s="25">
        <v>2</v>
      </c>
      <c r="K3131" s="25">
        <v>2</v>
      </c>
      <c r="L3131" s="25">
        <f t="shared" si="471"/>
        <v>0</v>
      </c>
      <c r="M3131" s="25"/>
      <c r="N3131" s="45"/>
      <c r="O3131" s="54"/>
      <c r="P3131" s="25" t="s">
        <v>184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Mumbai</v>
      </c>
      <c r="W3131" s="56" t="s">
        <v>3751</v>
      </c>
      <c r="X3131" s="45"/>
      <c r="Y3131" s="25" t="str">
        <f t="shared" si="466"/>
        <v/>
      </c>
      <c r="Z3131" s="25" t="str">
        <f t="shared" si="467"/>
        <v/>
      </c>
      <c r="AA3131" s="25" t="str">
        <f t="shared" si="468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hidden="1" x14ac:dyDescent="0.25">
      <c r="A3132" s="25">
        <f t="shared" si="465"/>
        <v>3129</v>
      </c>
      <c r="B3132" s="25" t="s">
        <v>4548</v>
      </c>
      <c r="C3132" s="45" t="s">
        <v>4548</v>
      </c>
      <c r="D3132" s="45" t="s">
        <v>4548</v>
      </c>
      <c r="E3132" s="8">
        <v>282</v>
      </c>
      <c r="F3132" s="8">
        <f t="shared" si="469"/>
        <v>24816</v>
      </c>
      <c r="G3132" s="54">
        <f t="shared" si="470"/>
        <v>24816</v>
      </c>
      <c r="H3132" s="25">
        <v>302048</v>
      </c>
      <c r="I3132" s="25" t="s">
        <v>4590</v>
      </c>
      <c r="J3132" s="25">
        <v>1</v>
      </c>
      <c r="K3132" s="25">
        <v>1</v>
      </c>
      <c r="L3132" s="25">
        <f t="shared" si="471"/>
        <v>0</v>
      </c>
      <c r="M3132" s="25"/>
      <c r="N3132" s="45"/>
      <c r="O3132" s="54"/>
      <c r="P3132" s="25" t="s">
        <v>1138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Mumbai</v>
      </c>
      <c r="W3132" s="56" t="s">
        <v>3751</v>
      </c>
      <c r="X3132" s="45"/>
      <c r="Y3132" s="25" t="str">
        <f t="shared" si="466"/>
        <v/>
      </c>
      <c r="Z3132" s="25" t="str">
        <f t="shared" si="467"/>
        <v/>
      </c>
      <c r="AA3132" s="25" t="str">
        <f t="shared" si="468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hidden="1" x14ac:dyDescent="0.25">
      <c r="A3133" s="25">
        <f t="shared" si="465"/>
        <v>3130</v>
      </c>
      <c r="B3133" s="25" t="s">
        <v>4548</v>
      </c>
      <c r="C3133" s="45" t="s">
        <v>4548</v>
      </c>
      <c r="D3133" s="45" t="s">
        <v>4548</v>
      </c>
      <c r="E3133" s="8">
        <v>267.39999999999998</v>
      </c>
      <c r="F3133" s="8">
        <f t="shared" si="469"/>
        <v>23531.199999999997</v>
      </c>
      <c r="G3133" s="54">
        <f t="shared" si="470"/>
        <v>23531.199999999997</v>
      </c>
      <c r="H3133" s="25">
        <v>302120</v>
      </c>
      <c r="I3133" s="25" t="s">
        <v>4591</v>
      </c>
      <c r="J3133" s="25">
        <v>1</v>
      </c>
      <c r="K3133" s="25">
        <v>1</v>
      </c>
      <c r="L3133" s="25">
        <f t="shared" si="471"/>
        <v>0</v>
      </c>
      <c r="M3133" s="25"/>
      <c r="N3133" s="45"/>
      <c r="O3133" s="54"/>
      <c r="P3133" s="25" t="s">
        <v>243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Mumbai</v>
      </c>
      <c r="W3133" s="56" t="s">
        <v>3751</v>
      </c>
      <c r="X3133" s="45"/>
      <c r="Y3133" s="25" t="str">
        <f t="shared" si="466"/>
        <v/>
      </c>
      <c r="Z3133" s="25" t="str">
        <f t="shared" si="467"/>
        <v/>
      </c>
      <c r="AA3133" s="25" t="str">
        <f t="shared" si="468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hidden="1" x14ac:dyDescent="0.25">
      <c r="A3134" s="25">
        <f t="shared" si="465"/>
        <v>3131</v>
      </c>
      <c r="B3134" s="25" t="s">
        <v>4548</v>
      </c>
      <c r="C3134" s="45" t="s">
        <v>4548</v>
      </c>
      <c r="D3134" s="45" t="s">
        <v>4548</v>
      </c>
      <c r="E3134" s="8">
        <v>73.5</v>
      </c>
      <c r="F3134" s="8">
        <f t="shared" si="469"/>
        <v>6468</v>
      </c>
      <c r="G3134" s="54">
        <f t="shared" si="470"/>
        <v>6468</v>
      </c>
      <c r="H3134" s="25">
        <v>302212</v>
      </c>
      <c r="I3134" s="25" t="s">
        <v>4592</v>
      </c>
      <c r="J3134" s="25">
        <v>1</v>
      </c>
      <c r="K3134" s="25">
        <v>1</v>
      </c>
      <c r="L3134" s="25">
        <f t="shared" si="471"/>
        <v>0</v>
      </c>
      <c r="M3134" s="25"/>
      <c r="N3134" s="45"/>
      <c r="O3134" s="54"/>
      <c r="P3134" s="25" t="s">
        <v>2178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Gujrat</v>
      </c>
      <c r="W3134" s="56" t="s">
        <v>3751</v>
      </c>
      <c r="X3134" s="45"/>
      <c r="Y3134" s="25" t="str">
        <f t="shared" si="466"/>
        <v/>
      </c>
      <c r="Z3134" s="25" t="str">
        <f t="shared" si="467"/>
        <v/>
      </c>
      <c r="AA3134" s="25" t="str">
        <f t="shared" si="468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hidden="1" x14ac:dyDescent="0.25">
      <c r="A3135" s="25">
        <f t="shared" si="465"/>
        <v>3132</v>
      </c>
      <c r="B3135" s="25" t="s">
        <v>4548</v>
      </c>
      <c r="C3135" s="45" t="s">
        <v>4548</v>
      </c>
      <c r="D3135" s="45" t="s">
        <v>4548</v>
      </c>
      <c r="E3135" s="8">
        <v>73.5</v>
      </c>
      <c r="F3135" s="8">
        <f t="shared" si="469"/>
        <v>6468</v>
      </c>
      <c r="G3135" s="54">
        <f t="shared" si="470"/>
        <v>6468</v>
      </c>
      <c r="H3135" s="25">
        <v>302212</v>
      </c>
      <c r="I3135" s="25" t="s">
        <v>4592</v>
      </c>
      <c r="J3135" s="25">
        <v>1</v>
      </c>
      <c r="K3135" s="25">
        <v>1</v>
      </c>
      <c r="L3135" s="25">
        <f t="shared" si="471"/>
        <v>0</v>
      </c>
      <c r="M3135" s="25"/>
      <c r="N3135" s="45"/>
      <c r="O3135" s="54"/>
      <c r="P3135" s="25" t="s">
        <v>195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Kanpur</v>
      </c>
      <c r="W3135" s="56" t="s">
        <v>3751</v>
      </c>
      <c r="X3135" s="45"/>
      <c r="Y3135" s="25" t="str">
        <f t="shared" si="466"/>
        <v/>
      </c>
      <c r="Z3135" s="25" t="str">
        <f t="shared" si="467"/>
        <v/>
      </c>
      <c r="AA3135" s="25" t="str">
        <f t="shared" si="468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hidden="1" x14ac:dyDescent="0.25">
      <c r="A3136" s="25">
        <f t="shared" si="465"/>
        <v>3133</v>
      </c>
      <c r="B3136" s="25" t="s">
        <v>4548</v>
      </c>
      <c r="C3136" s="45" t="s">
        <v>4548</v>
      </c>
      <c r="D3136" s="45" t="s">
        <v>4548</v>
      </c>
      <c r="E3136" s="8">
        <v>100.1</v>
      </c>
      <c r="F3136" s="8">
        <f t="shared" si="469"/>
        <v>8808.7999999999993</v>
      </c>
      <c r="G3136" s="54">
        <f t="shared" si="470"/>
        <v>8808.7999999999993</v>
      </c>
      <c r="H3136" s="25">
        <v>302611</v>
      </c>
      <c r="I3136" s="25" t="s">
        <v>4593</v>
      </c>
      <c r="J3136" s="25">
        <v>1</v>
      </c>
      <c r="K3136" s="25">
        <v>1</v>
      </c>
      <c r="L3136" s="25">
        <f t="shared" si="471"/>
        <v>0</v>
      </c>
      <c r="M3136" s="25"/>
      <c r="N3136" s="45"/>
      <c r="O3136" s="54"/>
      <c r="P3136" s="25" t="s">
        <v>195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Kanpur</v>
      </c>
      <c r="W3136" s="56" t="s">
        <v>3751</v>
      </c>
      <c r="X3136" s="45"/>
      <c r="Y3136" s="25" t="str">
        <f t="shared" si="466"/>
        <v/>
      </c>
      <c r="Z3136" s="25" t="str">
        <f t="shared" si="467"/>
        <v/>
      </c>
      <c r="AA3136" s="25" t="str">
        <f t="shared" si="468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hidden="1" x14ac:dyDescent="0.25">
      <c r="A3137" s="25">
        <f t="shared" si="465"/>
        <v>3134</v>
      </c>
      <c r="B3137" s="25" t="s">
        <v>4548</v>
      </c>
      <c r="C3137" s="45" t="s">
        <v>4548</v>
      </c>
      <c r="D3137" s="45" t="s">
        <v>4548</v>
      </c>
      <c r="E3137" s="8">
        <v>90.3</v>
      </c>
      <c r="F3137" s="8">
        <f t="shared" si="469"/>
        <v>7946.4</v>
      </c>
      <c r="G3137" s="54">
        <f t="shared" si="470"/>
        <v>7946.4</v>
      </c>
      <c r="H3137" s="25">
        <v>305105</v>
      </c>
      <c r="I3137" s="25" t="s">
        <v>4594</v>
      </c>
      <c r="J3137" s="25">
        <v>1</v>
      </c>
      <c r="K3137" s="25">
        <v>1</v>
      </c>
      <c r="L3137" s="25">
        <f t="shared" si="471"/>
        <v>0</v>
      </c>
      <c r="M3137" s="25"/>
      <c r="N3137" s="45"/>
      <c r="O3137" s="54"/>
      <c r="P3137" s="25" t="s">
        <v>296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Kerala</v>
      </c>
      <c r="W3137" s="56" t="s">
        <v>3751</v>
      </c>
      <c r="X3137" s="45"/>
      <c r="Y3137" s="25" t="str">
        <f t="shared" si="466"/>
        <v/>
      </c>
      <c r="Z3137" s="25" t="str">
        <f t="shared" si="467"/>
        <v/>
      </c>
      <c r="AA3137" s="25" t="str">
        <f t="shared" si="468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hidden="1" x14ac:dyDescent="0.25">
      <c r="A3138" s="25">
        <f t="shared" si="465"/>
        <v>3135</v>
      </c>
      <c r="B3138" s="25" t="s">
        <v>4548</v>
      </c>
      <c r="C3138" s="45" t="s">
        <v>4548</v>
      </c>
      <c r="D3138" s="45" t="s">
        <v>4548</v>
      </c>
      <c r="E3138" s="8">
        <v>102.9</v>
      </c>
      <c r="F3138" s="8">
        <f t="shared" si="469"/>
        <v>9055.2000000000007</v>
      </c>
      <c r="G3138" s="54">
        <f t="shared" si="470"/>
        <v>9055.2000000000007</v>
      </c>
      <c r="H3138" s="25">
        <v>305629</v>
      </c>
      <c r="I3138" s="25" t="s">
        <v>4595</v>
      </c>
      <c r="J3138" s="25">
        <v>1</v>
      </c>
      <c r="K3138" s="25">
        <v>1</v>
      </c>
      <c r="L3138" s="25">
        <f t="shared" si="471"/>
        <v>0</v>
      </c>
      <c r="M3138" s="25"/>
      <c r="N3138" s="45"/>
      <c r="O3138" s="54"/>
      <c r="P3138" s="25" t="s">
        <v>195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Kanpur</v>
      </c>
      <c r="W3138" s="56" t="s">
        <v>3751</v>
      </c>
      <c r="X3138" s="45"/>
      <c r="Y3138" s="25" t="str">
        <f t="shared" si="466"/>
        <v/>
      </c>
      <c r="Z3138" s="25" t="str">
        <f t="shared" si="467"/>
        <v/>
      </c>
      <c r="AA3138" s="25" t="str">
        <f t="shared" si="468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hidden="1" x14ac:dyDescent="0.25">
      <c r="A3139" s="25">
        <f t="shared" si="465"/>
        <v>3136</v>
      </c>
      <c r="B3139" s="25" t="s">
        <v>4548</v>
      </c>
      <c r="C3139" s="45" t="s">
        <v>4548</v>
      </c>
      <c r="D3139" s="45" t="s">
        <v>4548</v>
      </c>
      <c r="E3139" s="8">
        <v>205.1</v>
      </c>
      <c r="F3139" s="8">
        <f t="shared" si="469"/>
        <v>18048.8</v>
      </c>
      <c r="G3139" s="54">
        <f t="shared" si="470"/>
        <v>18048.8</v>
      </c>
      <c r="H3139" s="25">
        <v>306008</v>
      </c>
      <c r="I3139" s="25" t="s">
        <v>4289</v>
      </c>
      <c r="J3139" s="25">
        <v>1</v>
      </c>
      <c r="K3139" s="25">
        <v>1</v>
      </c>
      <c r="L3139" s="25">
        <f t="shared" si="471"/>
        <v>0</v>
      </c>
      <c r="M3139" s="25"/>
      <c r="N3139" s="45"/>
      <c r="O3139" s="54"/>
      <c r="P3139" s="25" t="s">
        <v>243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3751</v>
      </c>
      <c r="X3139" s="45"/>
      <c r="Y3139" s="25" t="str">
        <f t="shared" si="466"/>
        <v/>
      </c>
      <c r="Z3139" s="25" t="str">
        <f t="shared" si="467"/>
        <v/>
      </c>
      <c r="AA3139" s="25" t="str">
        <f t="shared" si="468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hidden="1" x14ac:dyDescent="0.25">
      <c r="A3140" s="25">
        <f t="shared" si="465"/>
        <v>3137</v>
      </c>
      <c r="B3140" s="25" t="s">
        <v>4548</v>
      </c>
      <c r="C3140" s="45" t="s">
        <v>4548</v>
      </c>
      <c r="D3140" s="45" t="s">
        <v>4548</v>
      </c>
      <c r="E3140" s="8">
        <v>334.5</v>
      </c>
      <c r="F3140" s="8">
        <f t="shared" si="469"/>
        <v>29436</v>
      </c>
      <c r="G3140" s="54">
        <f t="shared" si="470"/>
        <v>117744</v>
      </c>
      <c r="H3140" s="25">
        <v>306026</v>
      </c>
      <c r="I3140" s="25" t="s">
        <v>4596</v>
      </c>
      <c r="J3140" s="25">
        <v>4</v>
      </c>
      <c r="K3140" s="25">
        <v>4</v>
      </c>
      <c r="L3140" s="25">
        <f t="shared" si="471"/>
        <v>0</v>
      </c>
      <c r="M3140" s="25"/>
      <c r="N3140" s="45"/>
      <c r="O3140" s="54"/>
      <c r="P3140" s="25" t="s">
        <v>243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3751</v>
      </c>
      <c r="X3140" s="45"/>
      <c r="Y3140" s="25" t="str">
        <f t="shared" si="466"/>
        <v/>
      </c>
      <c r="Z3140" s="25" t="str">
        <f t="shared" si="467"/>
        <v/>
      </c>
      <c r="AA3140" s="25" t="str">
        <f t="shared" si="46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hidden="1" x14ac:dyDescent="0.25">
      <c r="A3141" s="25">
        <f t="shared" si="465"/>
        <v>3138</v>
      </c>
      <c r="B3141" s="25" t="s">
        <v>4548</v>
      </c>
      <c r="C3141" s="45" t="s">
        <v>4548</v>
      </c>
      <c r="D3141" s="45" t="s">
        <v>4548</v>
      </c>
      <c r="E3141" s="8">
        <v>179.2</v>
      </c>
      <c r="F3141" s="8">
        <f t="shared" si="469"/>
        <v>15769.599999999999</v>
      </c>
      <c r="G3141" s="54">
        <f t="shared" si="470"/>
        <v>15769.599999999999</v>
      </c>
      <c r="H3141" s="25">
        <v>306308</v>
      </c>
      <c r="I3141" s="25" t="s">
        <v>4597</v>
      </c>
      <c r="J3141" s="25">
        <v>1</v>
      </c>
      <c r="K3141" s="25">
        <v>1</v>
      </c>
      <c r="L3141" s="25">
        <f t="shared" si="471"/>
        <v>0</v>
      </c>
      <c r="M3141" s="25"/>
      <c r="N3141" s="45"/>
      <c r="O3141" s="54"/>
      <c r="P3141" s="25" t="s">
        <v>243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 t="s">
        <v>3751</v>
      </c>
      <c r="X3141" s="45"/>
      <c r="Y3141" s="25" t="str">
        <f t="shared" si="466"/>
        <v/>
      </c>
      <c r="Z3141" s="25" t="str">
        <f t="shared" si="467"/>
        <v/>
      </c>
      <c r="AA3141" s="25" t="str">
        <f t="shared" si="468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hidden="1" x14ac:dyDescent="0.25">
      <c r="A3142" s="25">
        <f t="shared" si="465"/>
        <v>3139</v>
      </c>
      <c r="B3142" s="25" t="s">
        <v>4548</v>
      </c>
      <c r="C3142" s="45" t="s">
        <v>4548</v>
      </c>
      <c r="D3142" s="45" t="s">
        <v>4548</v>
      </c>
      <c r="E3142" s="8">
        <v>131.6</v>
      </c>
      <c r="F3142" s="8">
        <f t="shared" si="469"/>
        <v>11580.8</v>
      </c>
      <c r="G3142" s="54">
        <f t="shared" si="470"/>
        <v>11580.8</v>
      </c>
      <c r="H3142" s="25">
        <v>306704</v>
      </c>
      <c r="I3142" s="25" t="s">
        <v>4598</v>
      </c>
      <c r="J3142" s="25">
        <v>1</v>
      </c>
      <c r="K3142" s="25">
        <v>1</v>
      </c>
      <c r="L3142" s="25">
        <f t="shared" si="471"/>
        <v>0</v>
      </c>
      <c r="M3142" s="25"/>
      <c r="N3142" s="45"/>
      <c r="O3142" s="54"/>
      <c r="P3142" s="25" t="s">
        <v>296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Kerala</v>
      </c>
      <c r="W3142" s="56" t="s">
        <v>3751</v>
      </c>
      <c r="X3142" s="45"/>
      <c r="Y3142" s="25" t="str">
        <f t="shared" si="466"/>
        <v/>
      </c>
      <c r="Z3142" s="25" t="str">
        <f t="shared" si="467"/>
        <v/>
      </c>
      <c r="AA3142" s="25" t="str">
        <f t="shared" si="468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hidden="1" x14ac:dyDescent="0.25">
      <c r="A3143" s="25">
        <f t="shared" si="465"/>
        <v>3140</v>
      </c>
      <c r="B3143" s="25" t="s">
        <v>4548</v>
      </c>
      <c r="C3143" s="45" t="s">
        <v>4548</v>
      </c>
      <c r="D3143" s="45" t="s">
        <v>4548</v>
      </c>
      <c r="E3143" s="8">
        <v>326.25</v>
      </c>
      <c r="F3143" s="8">
        <f t="shared" si="469"/>
        <v>28710</v>
      </c>
      <c r="G3143" s="54">
        <f t="shared" si="470"/>
        <v>28710</v>
      </c>
      <c r="H3143" s="25">
        <v>306740</v>
      </c>
      <c r="I3143" s="25" t="s">
        <v>4599</v>
      </c>
      <c r="J3143" s="25">
        <v>1</v>
      </c>
      <c r="K3143" s="25">
        <v>1</v>
      </c>
      <c r="L3143" s="25">
        <f t="shared" si="471"/>
        <v>0</v>
      </c>
      <c r="M3143" s="25"/>
      <c r="N3143" s="45"/>
      <c r="O3143" s="54"/>
      <c r="P3143" s="25" t="s">
        <v>296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Kerala</v>
      </c>
      <c r="W3143" s="56" t="s">
        <v>3751</v>
      </c>
      <c r="X3143" s="45"/>
      <c r="Y3143" s="25" t="str">
        <f t="shared" si="466"/>
        <v/>
      </c>
      <c r="Z3143" s="25" t="str">
        <f t="shared" si="467"/>
        <v/>
      </c>
      <c r="AA3143" s="25" t="str">
        <f t="shared" si="468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hidden="1" x14ac:dyDescent="0.25">
      <c r="A3144" s="25">
        <f t="shared" ref="A3144:A3207" si="472">A3143+1</f>
        <v>3141</v>
      </c>
      <c r="B3144" s="25" t="s">
        <v>4548</v>
      </c>
      <c r="C3144" s="45" t="s">
        <v>4548</v>
      </c>
      <c r="D3144" s="45" t="s">
        <v>4548</v>
      </c>
      <c r="E3144" s="8">
        <v>321.75</v>
      </c>
      <c r="F3144" s="8">
        <f t="shared" si="469"/>
        <v>28314</v>
      </c>
      <c r="G3144" s="54">
        <f t="shared" si="470"/>
        <v>56628</v>
      </c>
      <c r="H3144" s="25">
        <v>307640</v>
      </c>
      <c r="I3144" s="25" t="s">
        <v>4291</v>
      </c>
      <c r="J3144" s="25">
        <v>2</v>
      </c>
      <c r="K3144" s="25">
        <v>2</v>
      </c>
      <c r="L3144" s="25">
        <f t="shared" si="471"/>
        <v>0</v>
      </c>
      <c r="M3144" s="25"/>
      <c r="N3144" s="45"/>
      <c r="O3144" s="54"/>
      <c r="P3144" s="25" t="s">
        <v>243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3751</v>
      </c>
      <c r="X3144" s="45"/>
      <c r="Y3144" s="25" t="str">
        <f t="shared" si="466"/>
        <v/>
      </c>
      <c r="Z3144" s="25" t="str">
        <f t="shared" si="467"/>
        <v/>
      </c>
      <c r="AA3144" s="25" t="str">
        <f t="shared" si="468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hidden="1" x14ac:dyDescent="0.25">
      <c r="A3145" s="25">
        <f t="shared" si="472"/>
        <v>3142</v>
      </c>
      <c r="B3145" s="25" t="s">
        <v>4548</v>
      </c>
      <c r="C3145" s="45" t="s">
        <v>4548</v>
      </c>
      <c r="D3145" s="45" t="s">
        <v>4548</v>
      </c>
      <c r="E3145" s="8">
        <v>285</v>
      </c>
      <c r="F3145" s="8">
        <f t="shared" si="469"/>
        <v>25080</v>
      </c>
      <c r="G3145" s="54">
        <f t="shared" si="470"/>
        <v>75240</v>
      </c>
      <c r="H3145" s="25">
        <v>307646</v>
      </c>
      <c r="I3145" s="25" t="s">
        <v>4600</v>
      </c>
      <c r="J3145" s="25">
        <v>3</v>
      </c>
      <c r="K3145" s="25">
        <v>3</v>
      </c>
      <c r="L3145" s="25">
        <f t="shared" si="471"/>
        <v>0</v>
      </c>
      <c r="M3145" s="25"/>
      <c r="N3145" s="45"/>
      <c r="O3145" s="54"/>
      <c r="P3145" s="25" t="s">
        <v>184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 t="s">
        <v>3751</v>
      </c>
      <c r="X3145" s="45"/>
      <c r="Y3145" s="25" t="str">
        <f t="shared" si="466"/>
        <v/>
      </c>
      <c r="Z3145" s="25" t="str">
        <f t="shared" si="467"/>
        <v/>
      </c>
      <c r="AA3145" s="25" t="str">
        <f t="shared" si="468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hidden="1" x14ac:dyDescent="0.25">
      <c r="A3146" s="25">
        <f t="shared" si="472"/>
        <v>3143</v>
      </c>
      <c r="B3146" s="25" t="s">
        <v>4548</v>
      </c>
      <c r="C3146" s="45" t="s">
        <v>4548</v>
      </c>
      <c r="D3146" s="45" t="s">
        <v>4548</v>
      </c>
      <c r="E3146" s="8">
        <v>285</v>
      </c>
      <c r="F3146" s="8">
        <f t="shared" si="469"/>
        <v>25080</v>
      </c>
      <c r="G3146" s="54">
        <f t="shared" si="470"/>
        <v>25080</v>
      </c>
      <c r="H3146" s="25">
        <v>307646</v>
      </c>
      <c r="I3146" s="25" t="s">
        <v>4600</v>
      </c>
      <c r="J3146" s="25">
        <v>1</v>
      </c>
      <c r="K3146" s="25">
        <v>1</v>
      </c>
      <c r="L3146" s="25">
        <f t="shared" si="471"/>
        <v>0</v>
      </c>
      <c r="M3146" s="25"/>
      <c r="N3146" s="45"/>
      <c r="O3146" s="54"/>
      <c r="P3146" s="25" t="s">
        <v>1138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Mumbai</v>
      </c>
      <c r="W3146" s="56" t="s">
        <v>3751</v>
      </c>
      <c r="X3146" s="45"/>
      <c r="Y3146" s="25" t="str">
        <f t="shared" si="466"/>
        <v/>
      </c>
      <c r="Z3146" s="25" t="str">
        <f t="shared" si="467"/>
        <v/>
      </c>
      <c r="AA3146" s="25" t="str">
        <f t="shared" si="468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hidden="1" x14ac:dyDescent="0.25">
      <c r="A3147" s="25">
        <f t="shared" si="472"/>
        <v>3144</v>
      </c>
      <c r="B3147" s="25" t="s">
        <v>4548</v>
      </c>
      <c r="C3147" s="45" t="s">
        <v>4548</v>
      </c>
      <c r="D3147" s="45" t="s">
        <v>4548</v>
      </c>
      <c r="E3147" s="8">
        <v>285</v>
      </c>
      <c r="F3147" s="8">
        <f t="shared" si="469"/>
        <v>25080</v>
      </c>
      <c r="G3147" s="54">
        <f t="shared" si="470"/>
        <v>501600</v>
      </c>
      <c r="H3147" s="25">
        <v>307646</v>
      </c>
      <c r="I3147" s="25" t="s">
        <v>4600</v>
      </c>
      <c r="J3147" s="25">
        <v>20</v>
      </c>
      <c r="K3147" s="25">
        <v>20</v>
      </c>
      <c r="L3147" s="25">
        <f t="shared" si="471"/>
        <v>0</v>
      </c>
      <c r="M3147" s="25"/>
      <c r="N3147" s="45"/>
      <c r="O3147" s="54"/>
      <c r="P3147" s="25" t="s">
        <v>243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Mumbai</v>
      </c>
      <c r="W3147" s="56" t="s">
        <v>3751</v>
      </c>
      <c r="X3147" s="45"/>
      <c r="Y3147" s="25" t="str">
        <f t="shared" si="466"/>
        <v/>
      </c>
      <c r="Z3147" s="25" t="str">
        <f t="shared" si="467"/>
        <v/>
      </c>
      <c r="AA3147" s="25" t="str">
        <f t="shared" si="468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hidden="1" x14ac:dyDescent="0.25">
      <c r="A3148" s="25">
        <f t="shared" si="472"/>
        <v>3145</v>
      </c>
      <c r="B3148" s="25" t="s">
        <v>4548</v>
      </c>
      <c r="C3148" s="45" t="s">
        <v>4548</v>
      </c>
      <c r="D3148" s="45" t="s">
        <v>4548</v>
      </c>
      <c r="E3148" s="8">
        <v>91.7</v>
      </c>
      <c r="F3148" s="8">
        <f t="shared" si="469"/>
        <v>8069.6</v>
      </c>
      <c r="G3148" s="54">
        <f t="shared" si="470"/>
        <v>8069.6</v>
      </c>
      <c r="H3148" s="25">
        <v>310805</v>
      </c>
      <c r="I3148" s="25" t="s">
        <v>4601</v>
      </c>
      <c r="J3148" s="25">
        <v>1</v>
      </c>
      <c r="K3148" s="25">
        <v>1</v>
      </c>
      <c r="L3148" s="25">
        <f t="shared" si="471"/>
        <v>0</v>
      </c>
      <c r="M3148" s="25"/>
      <c r="N3148" s="45"/>
      <c r="O3148" s="54"/>
      <c r="P3148" s="25" t="s">
        <v>195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Kanpur</v>
      </c>
      <c r="W3148" s="56" t="s">
        <v>3751</v>
      </c>
      <c r="X3148" s="45"/>
      <c r="Y3148" s="25" t="str">
        <f t="shared" si="466"/>
        <v/>
      </c>
      <c r="Z3148" s="25" t="str">
        <f t="shared" si="467"/>
        <v/>
      </c>
      <c r="AA3148" s="25" t="str">
        <f t="shared" si="468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hidden="1" x14ac:dyDescent="0.25">
      <c r="A3149" s="25">
        <f t="shared" si="472"/>
        <v>3146</v>
      </c>
      <c r="B3149" s="25" t="s">
        <v>4548</v>
      </c>
      <c r="C3149" s="45" t="s">
        <v>4548</v>
      </c>
      <c r="D3149" s="45" t="s">
        <v>4548</v>
      </c>
      <c r="E3149" s="8">
        <v>50.4</v>
      </c>
      <c r="F3149" s="8">
        <f t="shared" si="469"/>
        <v>4435.2</v>
      </c>
      <c r="G3149" s="54">
        <f t="shared" si="470"/>
        <v>4435.2</v>
      </c>
      <c r="H3149" s="25" t="s">
        <v>617</v>
      </c>
      <c r="I3149" s="25" t="s">
        <v>4602</v>
      </c>
      <c r="J3149" s="25">
        <v>1</v>
      </c>
      <c r="K3149" s="25">
        <v>1</v>
      </c>
      <c r="L3149" s="25">
        <f t="shared" si="471"/>
        <v>0</v>
      </c>
      <c r="M3149" s="25"/>
      <c r="N3149" s="45"/>
      <c r="O3149" s="54"/>
      <c r="P3149" s="25" t="s">
        <v>195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Kanpur</v>
      </c>
      <c r="W3149" s="56" t="s">
        <v>3751</v>
      </c>
      <c r="X3149" s="45"/>
      <c r="Y3149" s="25" t="str">
        <f t="shared" si="466"/>
        <v/>
      </c>
      <c r="Z3149" s="25" t="str">
        <f t="shared" si="467"/>
        <v/>
      </c>
      <c r="AA3149" s="25" t="str">
        <f t="shared" si="468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hidden="1" x14ac:dyDescent="0.25">
      <c r="A3150" s="25">
        <f t="shared" si="472"/>
        <v>3147</v>
      </c>
      <c r="B3150" s="25" t="s">
        <v>4548</v>
      </c>
      <c r="C3150" s="45" t="s">
        <v>4548</v>
      </c>
      <c r="D3150" s="45" t="s">
        <v>4548</v>
      </c>
      <c r="E3150" s="8">
        <v>108.5</v>
      </c>
      <c r="F3150" s="8">
        <f t="shared" si="469"/>
        <v>9548</v>
      </c>
      <c r="G3150" s="54">
        <f t="shared" si="470"/>
        <v>9548</v>
      </c>
      <c r="H3150" s="25">
        <v>310913</v>
      </c>
      <c r="I3150" s="25" t="s">
        <v>4603</v>
      </c>
      <c r="J3150" s="25">
        <v>1</v>
      </c>
      <c r="K3150" s="25">
        <v>1</v>
      </c>
      <c r="L3150" s="25">
        <f t="shared" si="471"/>
        <v>0</v>
      </c>
      <c r="M3150" s="25"/>
      <c r="N3150" s="45"/>
      <c r="O3150" s="54"/>
      <c r="P3150" s="25" t="s">
        <v>195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Kanpur</v>
      </c>
      <c r="W3150" s="56" t="s">
        <v>3751</v>
      </c>
      <c r="X3150" s="45"/>
      <c r="Y3150" s="25" t="str">
        <f t="shared" si="466"/>
        <v/>
      </c>
      <c r="Z3150" s="25" t="str">
        <f t="shared" si="467"/>
        <v/>
      </c>
      <c r="AA3150" s="25" t="str">
        <f t="shared" si="468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hidden="1" x14ac:dyDescent="0.25">
      <c r="A3151" s="25">
        <f t="shared" si="472"/>
        <v>3148</v>
      </c>
      <c r="B3151" s="25" t="s">
        <v>4548</v>
      </c>
      <c r="C3151" s="45" t="s">
        <v>4548</v>
      </c>
      <c r="D3151" s="45" t="s">
        <v>4548</v>
      </c>
      <c r="E3151" s="8">
        <v>326.25</v>
      </c>
      <c r="F3151" s="8">
        <f t="shared" si="469"/>
        <v>28710</v>
      </c>
      <c r="G3151" s="54">
        <f t="shared" si="470"/>
        <v>86130</v>
      </c>
      <c r="H3151" s="25">
        <v>313238</v>
      </c>
      <c r="I3151" s="25" t="s">
        <v>3901</v>
      </c>
      <c r="J3151" s="25">
        <v>3</v>
      </c>
      <c r="K3151" s="25">
        <v>3</v>
      </c>
      <c r="L3151" s="25">
        <f t="shared" si="471"/>
        <v>0</v>
      </c>
      <c r="M3151" s="25"/>
      <c r="N3151" s="45"/>
      <c r="O3151" s="54"/>
      <c r="P3151" s="25" t="s">
        <v>184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Mumbai</v>
      </c>
      <c r="W3151" s="56" t="s">
        <v>3751</v>
      </c>
      <c r="X3151" s="45"/>
      <c r="Y3151" s="25" t="str">
        <f t="shared" ref="Y3151:Y3214" si="473">IF(X3151="", "", X3151-N3151)</f>
        <v/>
      </c>
      <c r="Z3151" s="25" t="str">
        <f t="shared" ref="Z3151:Z3214" si="474">IF(N3151="", "", TEXT(N3151, "dddd"))</f>
        <v/>
      </c>
      <c r="AA3151" s="25" t="str">
        <f t="shared" ref="AA3151:AA3214" si="475">IF(X3151="", "", TEXT(X3151, "dddd"))</f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hidden="1" x14ac:dyDescent="0.25">
      <c r="A3152" s="25">
        <f t="shared" si="472"/>
        <v>3149</v>
      </c>
      <c r="B3152" s="25" t="s">
        <v>4548</v>
      </c>
      <c r="C3152" s="45" t="s">
        <v>4548</v>
      </c>
      <c r="D3152" s="45" t="s">
        <v>4548</v>
      </c>
      <c r="E3152" s="8">
        <v>267.39999999999998</v>
      </c>
      <c r="F3152" s="8">
        <f t="shared" si="469"/>
        <v>23531.199999999997</v>
      </c>
      <c r="G3152" s="54">
        <f t="shared" si="470"/>
        <v>23531.199999999997</v>
      </c>
      <c r="H3152" s="25">
        <v>314512</v>
      </c>
      <c r="I3152" s="25" t="s">
        <v>4604</v>
      </c>
      <c r="J3152" s="25">
        <v>1</v>
      </c>
      <c r="K3152" s="25">
        <v>1</v>
      </c>
      <c r="L3152" s="25">
        <f t="shared" si="471"/>
        <v>0</v>
      </c>
      <c r="M3152" s="25"/>
      <c r="N3152" s="45"/>
      <c r="O3152" s="54"/>
      <c r="P3152" s="25" t="s">
        <v>184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 t="s">
        <v>3751</v>
      </c>
      <c r="X3152" s="45"/>
      <c r="Y3152" s="25" t="str">
        <f t="shared" si="473"/>
        <v/>
      </c>
      <c r="Z3152" s="25" t="str">
        <f t="shared" si="474"/>
        <v/>
      </c>
      <c r="AA3152" s="25" t="str">
        <f t="shared" si="475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hidden="1" x14ac:dyDescent="0.25">
      <c r="A3153" s="25">
        <f t="shared" si="472"/>
        <v>3150</v>
      </c>
      <c r="B3153" s="25" t="s">
        <v>4548</v>
      </c>
      <c r="C3153" s="45" t="s">
        <v>4548</v>
      </c>
      <c r="D3153" s="45" t="s">
        <v>4548</v>
      </c>
      <c r="E3153" s="8">
        <v>273.75</v>
      </c>
      <c r="F3153" s="8">
        <f t="shared" si="469"/>
        <v>24090</v>
      </c>
      <c r="G3153" s="54">
        <f t="shared" si="470"/>
        <v>24090</v>
      </c>
      <c r="H3153" s="25">
        <v>317332</v>
      </c>
      <c r="I3153" s="25" t="s">
        <v>4605</v>
      </c>
      <c r="J3153" s="25">
        <v>1</v>
      </c>
      <c r="K3153" s="25">
        <v>1</v>
      </c>
      <c r="L3153" s="25">
        <f t="shared" si="471"/>
        <v>0</v>
      </c>
      <c r="M3153" s="25"/>
      <c r="N3153" s="45"/>
      <c r="O3153" s="54"/>
      <c r="P3153" s="25" t="s">
        <v>289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3751</v>
      </c>
      <c r="X3153" s="45"/>
      <c r="Y3153" s="25" t="str">
        <f t="shared" si="473"/>
        <v/>
      </c>
      <c r="Z3153" s="25" t="str">
        <f t="shared" si="474"/>
        <v/>
      </c>
      <c r="AA3153" s="25" t="str">
        <f t="shared" si="475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hidden="1" x14ac:dyDescent="0.25">
      <c r="A3154" s="25">
        <f t="shared" si="472"/>
        <v>3151</v>
      </c>
      <c r="B3154" s="25" t="s">
        <v>4548</v>
      </c>
      <c r="C3154" s="45" t="s">
        <v>4548</v>
      </c>
      <c r="D3154" s="45" t="s">
        <v>4548</v>
      </c>
      <c r="E3154" s="8">
        <v>78.400000000000006</v>
      </c>
      <c r="F3154" s="8">
        <f t="shared" si="469"/>
        <v>6899.2000000000007</v>
      </c>
      <c r="G3154" s="54">
        <f t="shared" si="470"/>
        <v>6899.2000000000007</v>
      </c>
      <c r="H3154" s="25">
        <v>317335</v>
      </c>
      <c r="I3154" s="25" t="s">
        <v>4606</v>
      </c>
      <c r="J3154" s="25">
        <v>1</v>
      </c>
      <c r="K3154" s="25">
        <v>1</v>
      </c>
      <c r="L3154" s="25">
        <f t="shared" si="471"/>
        <v>0</v>
      </c>
      <c r="M3154" s="25"/>
      <c r="N3154" s="45"/>
      <c r="O3154" s="54"/>
      <c r="P3154" s="25" t="s">
        <v>173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Kolkata</v>
      </c>
      <c r="W3154" s="56" t="s">
        <v>3749</v>
      </c>
      <c r="X3154" s="45"/>
      <c r="Y3154" s="25" t="str">
        <f t="shared" si="473"/>
        <v/>
      </c>
      <c r="Z3154" s="25" t="str">
        <f t="shared" si="474"/>
        <v/>
      </c>
      <c r="AA3154" s="25" t="str">
        <f t="shared" si="475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hidden="1" x14ac:dyDescent="0.25">
      <c r="A3155" s="25">
        <f t="shared" si="472"/>
        <v>3152</v>
      </c>
      <c r="B3155" s="25" t="s">
        <v>4548</v>
      </c>
      <c r="C3155" s="45" t="s">
        <v>4548</v>
      </c>
      <c r="D3155" s="45" t="s">
        <v>4548</v>
      </c>
      <c r="E3155" s="8">
        <v>270</v>
      </c>
      <c r="F3155" s="8">
        <f t="shared" si="469"/>
        <v>23760</v>
      </c>
      <c r="G3155" s="54">
        <f t="shared" si="470"/>
        <v>23760</v>
      </c>
      <c r="H3155" s="25">
        <v>317344</v>
      </c>
      <c r="I3155" s="25" t="s">
        <v>4266</v>
      </c>
      <c r="J3155" s="25">
        <v>1</v>
      </c>
      <c r="K3155" s="25">
        <v>1</v>
      </c>
      <c r="L3155" s="25">
        <f t="shared" si="471"/>
        <v>0</v>
      </c>
      <c r="M3155" s="25"/>
      <c r="N3155" s="45"/>
      <c r="O3155" s="54"/>
      <c r="P3155" s="25" t="s">
        <v>2053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 t="s">
        <v>4688</v>
      </c>
      <c r="X3155" s="45"/>
      <c r="Y3155" s="25" t="str">
        <f t="shared" si="473"/>
        <v/>
      </c>
      <c r="Z3155" s="25" t="str">
        <f t="shared" si="474"/>
        <v/>
      </c>
      <c r="AA3155" s="25" t="str">
        <f t="shared" si="475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hidden="1" x14ac:dyDescent="0.25">
      <c r="A3156" s="25">
        <f t="shared" si="472"/>
        <v>3153</v>
      </c>
      <c r="B3156" s="25" t="s">
        <v>4548</v>
      </c>
      <c r="C3156" s="45" t="s">
        <v>4548</v>
      </c>
      <c r="D3156" s="45" t="s">
        <v>4548</v>
      </c>
      <c r="E3156" s="8">
        <v>217.7</v>
      </c>
      <c r="F3156" s="8">
        <f t="shared" si="469"/>
        <v>19157.599999999999</v>
      </c>
      <c r="G3156" s="54">
        <f t="shared" si="470"/>
        <v>19157.599999999999</v>
      </c>
      <c r="H3156" s="25">
        <v>318318</v>
      </c>
      <c r="I3156" s="25" t="s">
        <v>4607</v>
      </c>
      <c r="J3156" s="25">
        <v>1</v>
      </c>
      <c r="K3156" s="25">
        <v>1</v>
      </c>
      <c r="L3156" s="25">
        <f t="shared" si="471"/>
        <v>0</v>
      </c>
      <c r="M3156" s="25"/>
      <c r="N3156" s="45"/>
      <c r="O3156" s="54"/>
      <c r="P3156" s="25" t="s">
        <v>1140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473"/>
        <v/>
      </c>
      <c r="Z3156" s="25" t="str">
        <f t="shared" si="474"/>
        <v/>
      </c>
      <c r="AA3156" s="25" t="str">
        <f t="shared" si="475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hidden="1" x14ac:dyDescent="0.25">
      <c r="A3157" s="25">
        <f t="shared" si="472"/>
        <v>3154</v>
      </c>
      <c r="B3157" s="25" t="s">
        <v>4548</v>
      </c>
      <c r="C3157" s="45" t="s">
        <v>4548</v>
      </c>
      <c r="D3157" s="45" t="s">
        <v>4548</v>
      </c>
      <c r="E3157" s="8">
        <v>305.25</v>
      </c>
      <c r="F3157" s="8">
        <f t="shared" si="469"/>
        <v>26862</v>
      </c>
      <c r="G3157" s="54">
        <f t="shared" si="470"/>
        <v>188034</v>
      </c>
      <c r="H3157" s="25">
        <v>318340</v>
      </c>
      <c r="I3157" s="25" t="s">
        <v>3811</v>
      </c>
      <c r="J3157" s="25">
        <v>7</v>
      </c>
      <c r="K3157" s="25">
        <v>7</v>
      </c>
      <c r="L3157" s="25">
        <f t="shared" si="471"/>
        <v>0</v>
      </c>
      <c r="M3157" s="25"/>
      <c r="N3157" s="45"/>
      <c r="O3157" s="54"/>
      <c r="P3157" s="25" t="s">
        <v>243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Mumbai</v>
      </c>
      <c r="W3157" s="56" t="s">
        <v>3751</v>
      </c>
      <c r="X3157" s="45"/>
      <c r="Y3157" s="25" t="str">
        <f t="shared" si="473"/>
        <v/>
      </c>
      <c r="Z3157" s="25" t="str">
        <f t="shared" si="474"/>
        <v/>
      </c>
      <c r="AA3157" s="25" t="str">
        <f t="shared" si="475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hidden="1" x14ac:dyDescent="0.25">
      <c r="A3158" s="25">
        <f t="shared" si="472"/>
        <v>3155</v>
      </c>
      <c r="B3158" s="25" t="s">
        <v>4548</v>
      </c>
      <c r="C3158" s="45" t="s">
        <v>4548</v>
      </c>
      <c r="D3158" s="45" t="s">
        <v>4548</v>
      </c>
      <c r="E3158" s="8">
        <v>259</v>
      </c>
      <c r="F3158" s="8">
        <f t="shared" si="469"/>
        <v>22792</v>
      </c>
      <c r="G3158" s="54">
        <f t="shared" si="470"/>
        <v>22792</v>
      </c>
      <c r="H3158" s="25">
        <v>320216</v>
      </c>
      <c r="I3158" s="25" t="s">
        <v>4608</v>
      </c>
      <c r="J3158" s="25">
        <v>1</v>
      </c>
      <c r="K3158" s="25">
        <v>1</v>
      </c>
      <c r="L3158" s="25">
        <f t="shared" si="471"/>
        <v>0</v>
      </c>
      <c r="M3158" s="25"/>
      <c r="N3158" s="45"/>
      <c r="O3158" s="54"/>
      <c r="P3158" s="25" t="s">
        <v>1140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473"/>
        <v/>
      </c>
      <c r="Z3158" s="25" t="str">
        <f t="shared" si="474"/>
        <v/>
      </c>
      <c r="AA3158" s="25" t="str">
        <f t="shared" si="475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hidden="1" x14ac:dyDescent="0.25">
      <c r="A3159" s="25">
        <f t="shared" si="472"/>
        <v>3156</v>
      </c>
      <c r="B3159" s="25" t="s">
        <v>4548</v>
      </c>
      <c r="C3159" s="45" t="s">
        <v>4548</v>
      </c>
      <c r="D3159" s="45" t="s">
        <v>4548</v>
      </c>
      <c r="E3159" s="8">
        <v>313.5</v>
      </c>
      <c r="F3159" s="8">
        <f t="shared" si="469"/>
        <v>27588</v>
      </c>
      <c r="G3159" s="54">
        <f t="shared" si="470"/>
        <v>27588</v>
      </c>
      <c r="H3159" s="25">
        <v>321142</v>
      </c>
      <c r="I3159" s="25" t="s">
        <v>4609</v>
      </c>
      <c r="J3159" s="25">
        <v>1</v>
      </c>
      <c r="K3159" s="25">
        <v>1</v>
      </c>
      <c r="L3159" s="25">
        <f t="shared" si="471"/>
        <v>0</v>
      </c>
      <c r="M3159" s="25"/>
      <c r="N3159" s="45"/>
      <c r="O3159" s="54"/>
      <c r="P3159" s="25" t="s">
        <v>289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Banglore</v>
      </c>
      <c r="W3159" s="56" t="s">
        <v>3751</v>
      </c>
      <c r="X3159" s="45"/>
      <c r="Y3159" s="25" t="str">
        <f t="shared" si="473"/>
        <v/>
      </c>
      <c r="Z3159" s="25" t="str">
        <f t="shared" si="474"/>
        <v/>
      </c>
      <c r="AA3159" s="25" t="str">
        <f t="shared" si="475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hidden="1" x14ac:dyDescent="0.25">
      <c r="A3160" s="25">
        <f t="shared" si="472"/>
        <v>3157</v>
      </c>
      <c r="B3160" s="25" t="s">
        <v>4548</v>
      </c>
      <c r="C3160" s="45" t="s">
        <v>4548</v>
      </c>
      <c r="D3160" s="45" t="s">
        <v>4548</v>
      </c>
      <c r="E3160" s="8">
        <v>313.5</v>
      </c>
      <c r="F3160" s="8">
        <f t="shared" si="469"/>
        <v>27588</v>
      </c>
      <c r="G3160" s="54">
        <f t="shared" si="470"/>
        <v>27588</v>
      </c>
      <c r="H3160" s="25">
        <v>323050</v>
      </c>
      <c r="I3160" s="25" t="s">
        <v>4610</v>
      </c>
      <c r="J3160" s="25">
        <v>1</v>
      </c>
      <c r="K3160" s="25">
        <v>1</v>
      </c>
      <c r="L3160" s="25">
        <f t="shared" si="471"/>
        <v>0</v>
      </c>
      <c r="M3160" s="25"/>
      <c r="N3160" s="45"/>
      <c r="O3160" s="54"/>
      <c r="P3160" s="25" t="s">
        <v>289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Banglore</v>
      </c>
      <c r="W3160" s="56" t="s">
        <v>3751</v>
      </c>
      <c r="X3160" s="45"/>
      <c r="Y3160" s="25" t="str">
        <f t="shared" si="473"/>
        <v/>
      </c>
      <c r="Z3160" s="25" t="str">
        <f t="shared" si="474"/>
        <v/>
      </c>
      <c r="AA3160" s="25" t="str">
        <f t="shared" si="475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hidden="1" x14ac:dyDescent="0.25">
      <c r="A3161" s="25">
        <f t="shared" si="472"/>
        <v>3158</v>
      </c>
      <c r="B3161" s="25" t="s">
        <v>4548</v>
      </c>
      <c r="C3161" s="45" t="s">
        <v>4548</v>
      </c>
      <c r="D3161" s="45" t="s">
        <v>4548</v>
      </c>
      <c r="E3161" s="8">
        <v>267.39999999999998</v>
      </c>
      <c r="F3161" s="8">
        <f t="shared" si="469"/>
        <v>23531.199999999997</v>
      </c>
      <c r="G3161" s="54">
        <f t="shared" si="470"/>
        <v>23531.199999999997</v>
      </c>
      <c r="H3161" s="25">
        <v>325622</v>
      </c>
      <c r="I3161" s="25" t="s">
        <v>4611</v>
      </c>
      <c r="J3161" s="25">
        <v>1</v>
      </c>
      <c r="K3161" s="25">
        <v>1</v>
      </c>
      <c r="L3161" s="25">
        <f t="shared" si="471"/>
        <v>0</v>
      </c>
      <c r="M3161" s="25"/>
      <c r="N3161" s="45"/>
      <c r="O3161" s="54"/>
      <c r="P3161" s="25" t="s">
        <v>289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Banglore</v>
      </c>
      <c r="W3161" s="56" t="s">
        <v>3751</v>
      </c>
      <c r="X3161" s="45"/>
      <c r="Y3161" s="25" t="str">
        <f t="shared" si="473"/>
        <v/>
      </c>
      <c r="Z3161" s="25" t="str">
        <f t="shared" si="474"/>
        <v/>
      </c>
      <c r="AA3161" s="25" t="str">
        <f t="shared" si="475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hidden="1" x14ac:dyDescent="0.25">
      <c r="A3162" s="25">
        <f t="shared" si="472"/>
        <v>3159</v>
      </c>
      <c r="B3162" s="25" t="s">
        <v>4548</v>
      </c>
      <c r="C3162" s="45" t="s">
        <v>4548</v>
      </c>
      <c r="D3162" s="45" t="s">
        <v>4548</v>
      </c>
      <c r="E3162" s="8">
        <v>187.6</v>
      </c>
      <c r="F3162" s="8">
        <f t="shared" si="469"/>
        <v>16508.8</v>
      </c>
      <c r="G3162" s="54">
        <f t="shared" si="470"/>
        <v>16508.8</v>
      </c>
      <c r="H3162" s="25">
        <v>328708</v>
      </c>
      <c r="I3162" s="25" t="s">
        <v>4612</v>
      </c>
      <c r="J3162" s="25">
        <v>1</v>
      </c>
      <c r="K3162" s="25">
        <v>1</v>
      </c>
      <c r="L3162" s="25">
        <f t="shared" si="471"/>
        <v>0</v>
      </c>
      <c r="M3162" s="25"/>
      <c r="N3162" s="45"/>
      <c r="O3162" s="54"/>
      <c r="P3162" s="25" t="s">
        <v>1093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Hyderabad</v>
      </c>
      <c r="W3162" s="56" t="s">
        <v>3751</v>
      </c>
      <c r="X3162" s="45"/>
      <c r="Y3162" s="25" t="str">
        <f t="shared" si="473"/>
        <v/>
      </c>
      <c r="Z3162" s="25" t="str">
        <f t="shared" si="474"/>
        <v/>
      </c>
      <c r="AA3162" s="25" t="str">
        <f t="shared" si="475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hidden="1" x14ac:dyDescent="0.25">
      <c r="A3163" s="25">
        <f t="shared" si="472"/>
        <v>3160</v>
      </c>
      <c r="B3163" s="25" t="s">
        <v>4548</v>
      </c>
      <c r="C3163" s="45" t="s">
        <v>4548</v>
      </c>
      <c r="D3163" s="45" t="s">
        <v>4548</v>
      </c>
      <c r="E3163" s="8">
        <v>160.30000000000001</v>
      </c>
      <c r="F3163" s="8">
        <f t="shared" si="469"/>
        <v>14106.400000000001</v>
      </c>
      <c r="G3163" s="54">
        <f t="shared" si="470"/>
        <v>14106.400000000001</v>
      </c>
      <c r="H3163" s="25">
        <v>329904</v>
      </c>
      <c r="I3163" s="25" t="s">
        <v>4613</v>
      </c>
      <c r="J3163" s="25">
        <v>1</v>
      </c>
      <c r="K3163" s="25">
        <v>1</v>
      </c>
      <c r="L3163" s="25">
        <f t="shared" si="471"/>
        <v>0</v>
      </c>
      <c r="M3163" s="25"/>
      <c r="N3163" s="45"/>
      <c r="O3163" s="54"/>
      <c r="P3163" s="25" t="s">
        <v>4460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MUMBAI</v>
      </c>
      <c r="W3163" s="56" t="s">
        <v>3751</v>
      </c>
      <c r="X3163" s="45"/>
      <c r="Y3163" s="25" t="str">
        <f t="shared" si="473"/>
        <v/>
      </c>
      <c r="Z3163" s="25" t="str">
        <f t="shared" si="474"/>
        <v/>
      </c>
      <c r="AA3163" s="25" t="str">
        <f t="shared" si="475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hidden="1" x14ac:dyDescent="0.25">
      <c r="A3164" s="25">
        <f t="shared" si="472"/>
        <v>3161</v>
      </c>
      <c r="B3164" s="25" t="s">
        <v>4548</v>
      </c>
      <c r="C3164" s="45" t="s">
        <v>4548</v>
      </c>
      <c r="D3164" s="45" t="s">
        <v>4548</v>
      </c>
      <c r="E3164" s="8">
        <v>204.4</v>
      </c>
      <c r="F3164" s="8">
        <f t="shared" si="469"/>
        <v>17987.2</v>
      </c>
      <c r="G3164" s="54">
        <f t="shared" si="470"/>
        <v>17987.2</v>
      </c>
      <c r="H3164" s="25">
        <v>329906</v>
      </c>
      <c r="I3164" s="25" t="s">
        <v>4614</v>
      </c>
      <c r="J3164" s="25">
        <v>1</v>
      </c>
      <c r="K3164" s="25">
        <v>1</v>
      </c>
      <c r="L3164" s="25">
        <f t="shared" si="471"/>
        <v>0</v>
      </c>
      <c r="M3164" s="25"/>
      <c r="N3164" s="45"/>
      <c r="O3164" s="54"/>
      <c r="P3164" s="25" t="s">
        <v>1140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Delhi</v>
      </c>
      <c r="W3164" s="56"/>
      <c r="X3164" s="45"/>
      <c r="Y3164" s="25" t="str">
        <f t="shared" si="473"/>
        <v/>
      </c>
      <c r="Z3164" s="25" t="str">
        <f t="shared" si="474"/>
        <v/>
      </c>
      <c r="AA3164" s="25" t="str">
        <f t="shared" si="475"/>
        <v/>
      </c>
      <c r="AB3164" s="25" t="str">
        <f>VLOOKUP(U3164,'Currency Sheet'!A:C,3,)</f>
        <v>DOLLAR</v>
      </c>
      <c r="AC3164" s="67" t="str">
        <f>VLOOKUP(P3164,'Customer List'!B:D,3,)</f>
        <v>Local</v>
      </c>
    </row>
    <row r="3165" spans="1:29" hidden="1" x14ac:dyDescent="0.25">
      <c r="A3165" s="25">
        <f t="shared" si="472"/>
        <v>3162</v>
      </c>
      <c r="B3165" s="25" t="s">
        <v>4548</v>
      </c>
      <c r="C3165" s="45" t="s">
        <v>4548</v>
      </c>
      <c r="D3165" s="45" t="s">
        <v>4548</v>
      </c>
      <c r="E3165" s="8">
        <v>301.5</v>
      </c>
      <c r="F3165" s="8">
        <f t="shared" si="469"/>
        <v>26532</v>
      </c>
      <c r="G3165" s="54">
        <f t="shared" si="470"/>
        <v>26532</v>
      </c>
      <c r="H3165" s="25">
        <v>329920</v>
      </c>
      <c r="I3165" s="25" t="s">
        <v>4615</v>
      </c>
      <c r="J3165" s="25">
        <v>1</v>
      </c>
      <c r="K3165" s="25">
        <v>1</v>
      </c>
      <c r="L3165" s="25">
        <f t="shared" si="471"/>
        <v>0</v>
      </c>
      <c r="M3165" s="25"/>
      <c r="N3165" s="45"/>
      <c r="O3165" s="54"/>
      <c r="P3165" s="25" t="s">
        <v>1140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73"/>
        <v/>
      </c>
      <c r="Z3165" s="25" t="str">
        <f t="shared" si="474"/>
        <v/>
      </c>
      <c r="AA3165" s="25" t="str">
        <f t="shared" si="475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hidden="1" x14ac:dyDescent="0.25">
      <c r="A3166" s="25">
        <f t="shared" si="472"/>
        <v>3163</v>
      </c>
      <c r="B3166" s="25" t="s">
        <v>4548</v>
      </c>
      <c r="C3166" s="45" t="s">
        <v>4548</v>
      </c>
      <c r="D3166" s="45" t="s">
        <v>4548</v>
      </c>
      <c r="E3166" s="8">
        <v>301.5</v>
      </c>
      <c r="F3166" s="8">
        <f t="shared" ref="F3166:F3229" si="476">IF(AB3166="DOLLAR",E3166*88,E3166)</f>
        <v>26532</v>
      </c>
      <c r="G3166" s="54">
        <f t="shared" ref="G3166:G3229" si="477">F3166*J3166</f>
        <v>26532</v>
      </c>
      <c r="H3166" s="25">
        <v>329920</v>
      </c>
      <c r="I3166" s="25" t="s">
        <v>4615</v>
      </c>
      <c r="J3166" s="25">
        <v>1</v>
      </c>
      <c r="K3166" s="25">
        <v>1</v>
      </c>
      <c r="L3166" s="25">
        <f t="shared" si="471"/>
        <v>0</v>
      </c>
      <c r="M3166" s="25"/>
      <c r="N3166" s="45"/>
      <c r="O3166" s="54"/>
      <c r="P3166" s="25" t="s">
        <v>289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Banglore</v>
      </c>
      <c r="W3166" s="56" t="s">
        <v>3751</v>
      </c>
      <c r="X3166" s="45"/>
      <c r="Y3166" s="25" t="str">
        <f t="shared" si="473"/>
        <v/>
      </c>
      <c r="Z3166" s="25" t="str">
        <f t="shared" si="474"/>
        <v/>
      </c>
      <c r="AA3166" s="25" t="str">
        <f t="shared" si="475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hidden="1" x14ac:dyDescent="0.25">
      <c r="A3167" s="25">
        <f t="shared" si="472"/>
        <v>3164</v>
      </c>
      <c r="B3167" s="25" t="s">
        <v>4548</v>
      </c>
      <c r="C3167" s="45" t="s">
        <v>4548</v>
      </c>
      <c r="D3167" s="45" t="s">
        <v>4548</v>
      </c>
      <c r="E3167" s="8">
        <v>321.75</v>
      </c>
      <c r="F3167" s="8">
        <f t="shared" si="476"/>
        <v>28314</v>
      </c>
      <c r="G3167" s="54">
        <f t="shared" si="477"/>
        <v>84942</v>
      </c>
      <c r="H3167" s="25">
        <v>337238</v>
      </c>
      <c r="I3167" s="25" t="s">
        <v>3906</v>
      </c>
      <c r="J3167" s="25">
        <v>3</v>
      </c>
      <c r="K3167" s="25">
        <v>3</v>
      </c>
      <c r="L3167" s="25">
        <f t="shared" si="471"/>
        <v>0</v>
      </c>
      <c r="M3167" s="25"/>
      <c r="N3167" s="45"/>
      <c r="O3167" s="54"/>
      <c r="P3167" s="25" t="s">
        <v>243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Mumbai</v>
      </c>
      <c r="W3167" s="56" t="s">
        <v>3751</v>
      </c>
      <c r="X3167" s="45"/>
      <c r="Y3167" s="25" t="str">
        <f t="shared" si="473"/>
        <v/>
      </c>
      <c r="Z3167" s="25" t="str">
        <f t="shared" si="474"/>
        <v/>
      </c>
      <c r="AA3167" s="25" t="str">
        <f t="shared" si="475"/>
        <v/>
      </c>
      <c r="AB3167" s="25" t="str">
        <f>VLOOKUP(U3167,'Currency Sheet'!A:C,3,)</f>
        <v>DOLLAR</v>
      </c>
      <c r="AC3167" s="67" t="str">
        <f>VLOOKUP(P3167,'Customer List'!B:D,3,)</f>
        <v>OutStation</v>
      </c>
    </row>
    <row r="3168" spans="1:29" hidden="1" x14ac:dyDescent="0.25">
      <c r="A3168" s="25">
        <f t="shared" si="472"/>
        <v>3165</v>
      </c>
      <c r="B3168" s="25" t="s">
        <v>4548</v>
      </c>
      <c r="C3168" s="45" t="s">
        <v>4548</v>
      </c>
      <c r="D3168" s="45" t="s">
        <v>4548</v>
      </c>
      <c r="E3168" s="8">
        <v>74.900000000000006</v>
      </c>
      <c r="F3168" s="8">
        <f t="shared" si="476"/>
        <v>6591.2000000000007</v>
      </c>
      <c r="G3168" s="54">
        <f t="shared" si="477"/>
        <v>13182.400000000001</v>
      </c>
      <c r="H3168" s="25">
        <v>343107</v>
      </c>
      <c r="I3168" s="25" t="s">
        <v>4616</v>
      </c>
      <c r="J3168" s="25">
        <v>2</v>
      </c>
      <c r="K3168" s="25">
        <v>2</v>
      </c>
      <c r="L3168" s="25">
        <f t="shared" si="471"/>
        <v>0</v>
      </c>
      <c r="M3168" s="25"/>
      <c r="N3168" s="45"/>
      <c r="O3168" s="54"/>
      <c r="P3168" s="25" t="s">
        <v>2178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Gujrat</v>
      </c>
      <c r="W3168" s="56" t="s">
        <v>3751</v>
      </c>
      <c r="X3168" s="45"/>
      <c r="Y3168" s="25" t="str">
        <f t="shared" si="473"/>
        <v/>
      </c>
      <c r="Z3168" s="25" t="str">
        <f t="shared" si="474"/>
        <v/>
      </c>
      <c r="AA3168" s="25" t="str">
        <f t="shared" si="475"/>
        <v/>
      </c>
      <c r="AB3168" s="25" t="str">
        <f>VLOOKUP(U3168,'Currency Sheet'!A:C,3,)</f>
        <v>DOLLAR</v>
      </c>
      <c r="AC3168" s="67" t="str">
        <f>VLOOKUP(P3168,'Customer List'!B:D,3,)</f>
        <v>OutStation</v>
      </c>
    </row>
    <row r="3169" spans="1:29" hidden="1" x14ac:dyDescent="0.25">
      <c r="A3169" s="25">
        <f t="shared" si="472"/>
        <v>3166</v>
      </c>
      <c r="B3169" s="25" t="s">
        <v>4548</v>
      </c>
      <c r="C3169" s="45" t="s">
        <v>4548</v>
      </c>
      <c r="D3169" s="45" t="s">
        <v>4548</v>
      </c>
      <c r="E3169" s="8">
        <v>238</v>
      </c>
      <c r="F3169" s="8">
        <f t="shared" si="476"/>
        <v>20944</v>
      </c>
      <c r="G3169" s="54">
        <f t="shared" si="477"/>
        <v>20944</v>
      </c>
      <c r="H3169" s="25">
        <v>343314</v>
      </c>
      <c r="I3169" s="25" t="s">
        <v>4617</v>
      </c>
      <c r="J3169" s="25">
        <v>1</v>
      </c>
      <c r="K3169" s="25">
        <v>1</v>
      </c>
      <c r="L3169" s="25">
        <f t="shared" si="471"/>
        <v>0</v>
      </c>
      <c r="M3169" s="25"/>
      <c r="N3169" s="45"/>
      <c r="O3169" s="54"/>
      <c r="P3169" s="25" t="s">
        <v>1140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473"/>
        <v/>
      </c>
      <c r="Z3169" s="25" t="str">
        <f t="shared" si="474"/>
        <v/>
      </c>
      <c r="AA3169" s="25" t="str">
        <f t="shared" si="475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hidden="1" x14ac:dyDescent="0.25">
      <c r="A3170" s="25">
        <f t="shared" si="472"/>
        <v>3167</v>
      </c>
      <c r="B3170" s="25" t="s">
        <v>4548</v>
      </c>
      <c r="C3170" s="45" t="s">
        <v>4548</v>
      </c>
      <c r="D3170" s="45" t="s">
        <v>4548</v>
      </c>
      <c r="E3170" s="8">
        <v>162.4</v>
      </c>
      <c r="F3170" s="8">
        <f t="shared" si="476"/>
        <v>14291.2</v>
      </c>
      <c r="G3170" s="54">
        <f t="shared" si="477"/>
        <v>14291.2</v>
      </c>
      <c r="H3170" s="25">
        <v>343322</v>
      </c>
      <c r="I3170" s="25" t="s">
        <v>4618</v>
      </c>
      <c r="J3170" s="25">
        <v>1</v>
      </c>
      <c r="K3170" s="25">
        <v>1</v>
      </c>
      <c r="L3170" s="25">
        <f t="shared" si="471"/>
        <v>0</v>
      </c>
      <c r="M3170" s="25"/>
      <c r="N3170" s="45"/>
      <c r="O3170" s="54"/>
      <c r="P3170" s="25" t="s">
        <v>1140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473"/>
        <v/>
      </c>
      <c r="Z3170" s="25" t="str">
        <f t="shared" si="474"/>
        <v/>
      </c>
      <c r="AA3170" s="25" t="str">
        <f t="shared" si="475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hidden="1" x14ac:dyDescent="0.25">
      <c r="A3171" s="25">
        <f t="shared" si="472"/>
        <v>3168</v>
      </c>
      <c r="B3171" s="25" t="s">
        <v>4548</v>
      </c>
      <c r="C3171" s="45" t="s">
        <v>4548</v>
      </c>
      <c r="D3171" s="45" t="s">
        <v>4548</v>
      </c>
      <c r="E3171" s="8">
        <v>107.1</v>
      </c>
      <c r="F3171" s="8">
        <f t="shared" si="476"/>
        <v>9424.7999999999993</v>
      </c>
      <c r="G3171" s="54">
        <f t="shared" si="477"/>
        <v>9424.7999999999993</v>
      </c>
      <c r="H3171" s="25">
        <v>344103</v>
      </c>
      <c r="I3171" s="25" t="s">
        <v>4619</v>
      </c>
      <c r="J3171" s="25">
        <v>1</v>
      </c>
      <c r="K3171" s="25">
        <v>1</v>
      </c>
      <c r="L3171" s="25">
        <f t="shared" si="471"/>
        <v>0</v>
      </c>
      <c r="M3171" s="25"/>
      <c r="N3171" s="45"/>
      <c r="O3171" s="54"/>
      <c r="P3171" s="25" t="s">
        <v>2497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Chennai</v>
      </c>
      <c r="W3171" s="56" t="s">
        <v>3751</v>
      </c>
      <c r="X3171" s="45"/>
      <c r="Y3171" s="25" t="str">
        <f t="shared" si="473"/>
        <v/>
      </c>
      <c r="Z3171" s="25" t="str">
        <f t="shared" si="474"/>
        <v/>
      </c>
      <c r="AA3171" s="25" t="str">
        <f t="shared" si="475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hidden="1" x14ac:dyDescent="0.25">
      <c r="A3172" s="25">
        <f t="shared" si="472"/>
        <v>3169</v>
      </c>
      <c r="B3172" s="25" t="s">
        <v>4548</v>
      </c>
      <c r="C3172" s="45" t="s">
        <v>4548</v>
      </c>
      <c r="D3172" s="45" t="s">
        <v>4548</v>
      </c>
      <c r="E3172" s="8">
        <v>334.5</v>
      </c>
      <c r="F3172" s="8">
        <f t="shared" si="476"/>
        <v>29436</v>
      </c>
      <c r="G3172" s="54">
        <f t="shared" si="477"/>
        <v>29436</v>
      </c>
      <c r="H3172" s="25">
        <v>345024</v>
      </c>
      <c r="I3172" s="25" t="s">
        <v>4620</v>
      </c>
      <c r="J3172" s="25">
        <v>1</v>
      </c>
      <c r="K3172" s="25">
        <v>1</v>
      </c>
      <c r="L3172" s="25">
        <f t="shared" si="471"/>
        <v>0</v>
      </c>
      <c r="M3172" s="25"/>
      <c r="N3172" s="45"/>
      <c r="O3172" s="54"/>
      <c r="P3172" s="25" t="s">
        <v>1140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Delhi</v>
      </c>
      <c r="W3172" s="56"/>
      <c r="X3172" s="45"/>
      <c r="Y3172" s="25" t="str">
        <f t="shared" si="473"/>
        <v/>
      </c>
      <c r="Z3172" s="25" t="str">
        <f t="shared" si="474"/>
        <v/>
      </c>
      <c r="AA3172" s="25" t="str">
        <f t="shared" si="475"/>
        <v/>
      </c>
      <c r="AB3172" s="25" t="str">
        <f>VLOOKUP(U3172,'Currency Sheet'!A:C,3,)</f>
        <v>DOLLAR</v>
      </c>
      <c r="AC3172" s="67" t="str">
        <f>VLOOKUP(P3172,'Customer List'!B:D,3,)</f>
        <v>Local</v>
      </c>
    </row>
    <row r="3173" spans="1:29" hidden="1" x14ac:dyDescent="0.25">
      <c r="A3173" s="25">
        <f t="shared" si="472"/>
        <v>3170</v>
      </c>
      <c r="B3173" s="25" t="s">
        <v>4548</v>
      </c>
      <c r="C3173" s="45" t="s">
        <v>4548</v>
      </c>
      <c r="D3173" s="45" t="s">
        <v>4548</v>
      </c>
      <c r="E3173" s="8">
        <v>2586.5</v>
      </c>
      <c r="F3173" s="8">
        <f t="shared" si="476"/>
        <v>227612</v>
      </c>
      <c r="G3173" s="54">
        <f t="shared" si="477"/>
        <v>227612</v>
      </c>
      <c r="H3173" s="25">
        <v>345907</v>
      </c>
      <c r="I3173" s="25" t="s">
        <v>4621</v>
      </c>
      <c r="J3173" s="25">
        <v>1</v>
      </c>
      <c r="K3173" s="25">
        <v>1</v>
      </c>
      <c r="L3173" s="25">
        <f t="shared" si="471"/>
        <v>0</v>
      </c>
      <c r="M3173" s="25"/>
      <c r="N3173" s="45"/>
      <c r="O3173" s="54"/>
      <c r="P3173" s="25" t="s">
        <v>4461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BANGLORE</v>
      </c>
      <c r="W3173" s="56" t="s">
        <v>4688</v>
      </c>
      <c r="X3173" s="45"/>
      <c r="Y3173" s="25" t="str">
        <f t="shared" si="473"/>
        <v/>
      </c>
      <c r="Z3173" s="25" t="str">
        <f t="shared" si="474"/>
        <v/>
      </c>
      <c r="AA3173" s="25" t="str">
        <f t="shared" si="475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hidden="1" x14ac:dyDescent="0.25">
      <c r="A3174" s="25">
        <f t="shared" si="472"/>
        <v>3171</v>
      </c>
      <c r="B3174" s="25" t="s">
        <v>4548</v>
      </c>
      <c r="C3174" s="45" t="s">
        <v>4548</v>
      </c>
      <c r="D3174" s="45" t="s">
        <v>4548</v>
      </c>
      <c r="E3174" s="8">
        <v>87.5</v>
      </c>
      <c r="F3174" s="8">
        <f t="shared" si="476"/>
        <v>7700</v>
      </c>
      <c r="G3174" s="54">
        <f t="shared" si="477"/>
        <v>7700</v>
      </c>
      <c r="H3174" s="25">
        <v>353007</v>
      </c>
      <c r="I3174" s="25" t="s">
        <v>4622</v>
      </c>
      <c r="J3174" s="25">
        <v>1</v>
      </c>
      <c r="K3174" s="25">
        <v>1</v>
      </c>
      <c r="L3174" s="25">
        <f t="shared" si="471"/>
        <v>0</v>
      </c>
      <c r="M3174" s="25"/>
      <c r="N3174" s="45"/>
      <c r="O3174" s="54"/>
      <c r="P3174" s="25" t="s">
        <v>296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Kerala</v>
      </c>
      <c r="W3174" s="56" t="s">
        <v>3751</v>
      </c>
      <c r="X3174" s="45"/>
      <c r="Y3174" s="25" t="str">
        <f t="shared" si="473"/>
        <v/>
      </c>
      <c r="Z3174" s="25" t="str">
        <f t="shared" si="474"/>
        <v/>
      </c>
      <c r="AA3174" s="25" t="str">
        <f t="shared" si="475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hidden="1" x14ac:dyDescent="0.25">
      <c r="A3175" s="25">
        <f t="shared" si="472"/>
        <v>3172</v>
      </c>
      <c r="B3175" s="25" t="s">
        <v>4548</v>
      </c>
      <c r="C3175" s="45" t="s">
        <v>4548</v>
      </c>
      <c r="D3175" s="45" t="s">
        <v>4548</v>
      </c>
      <c r="E3175" s="8">
        <v>236.6</v>
      </c>
      <c r="F3175" s="8">
        <f t="shared" si="476"/>
        <v>20820.8</v>
      </c>
      <c r="G3175" s="54">
        <f t="shared" si="477"/>
        <v>20820.8</v>
      </c>
      <c r="H3175" s="25">
        <v>353606</v>
      </c>
      <c r="I3175" s="25" t="s">
        <v>4315</v>
      </c>
      <c r="J3175" s="25">
        <v>1</v>
      </c>
      <c r="K3175" s="25">
        <v>1</v>
      </c>
      <c r="L3175" s="25">
        <f t="shared" si="471"/>
        <v>0</v>
      </c>
      <c r="M3175" s="25"/>
      <c r="N3175" s="45"/>
      <c r="O3175" s="54"/>
      <c r="P3175" s="25" t="s">
        <v>243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Mumbai</v>
      </c>
      <c r="W3175" s="56" t="s">
        <v>3751</v>
      </c>
      <c r="X3175" s="45"/>
      <c r="Y3175" s="25" t="str">
        <f t="shared" si="473"/>
        <v/>
      </c>
      <c r="Z3175" s="25" t="str">
        <f t="shared" si="474"/>
        <v/>
      </c>
      <c r="AA3175" s="25" t="str">
        <f t="shared" si="475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hidden="1" x14ac:dyDescent="0.25">
      <c r="A3176" s="25">
        <f t="shared" si="472"/>
        <v>3173</v>
      </c>
      <c r="B3176" s="25" t="s">
        <v>4548</v>
      </c>
      <c r="C3176" s="45" t="s">
        <v>4548</v>
      </c>
      <c r="D3176" s="45" t="s">
        <v>4548</v>
      </c>
      <c r="E3176" s="8">
        <v>305.25</v>
      </c>
      <c r="F3176" s="8">
        <f t="shared" si="476"/>
        <v>26862</v>
      </c>
      <c r="G3176" s="54">
        <f t="shared" si="477"/>
        <v>26862</v>
      </c>
      <c r="H3176" s="25">
        <v>353726</v>
      </c>
      <c r="I3176" s="25" t="s">
        <v>4316</v>
      </c>
      <c r="J3176" s="25">
        <v>1</v>
      </c>
      <c r="K3176" s="25">
        <v>1</v>
      </c>
      <c r="L3176" s="25">
        <f t="shared" si="471"/>
        <v>0</v>
      </c>
      <c r="M3176" s="25"/>
      <c r="N3176" s="45"/>
      <c r="O3176" s="54"/>
      <c r="P3176" s="25" t="s">
        <v>243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3751</v>
      </c>
      <c r="X3176" s="45"/>
      <c r="Y3176" s="25" t="str">
        <f t="shared" si="473"/>
        <v/>
      </c>
      <c r="Z3176" s="25" t="str">
        <f t="shared" si="474"/>
        <v/>
      </c>
      <c r="AA3176" s="25" t="str">
        <f t="shared" si="475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hidden="1" x14ac:dyDescent="0.25">
      <c r="A3177" s="25">
        <f t="shared" si="472"/>
        <v>3174</v>
      </c>
      <c r="B3177" s="25" t="s">
        <v>4548</v>
      </c>
      <c r="C3177" s="45" t="s">
        <v>4548</v>
      </c>
      <c r="D3177" s="45" t="s">
        <v>4548</v>
      </c>
      <c r="E3177" s="8">
        <v>91.7</v>
      </c>
      <c r="F3177" s="8">
        <f t="shared" si="476"/>
        <v>8069.6</v>
      </c>
      <c r="G3177" s="54">
        <f t="shared" si="477"/>
        <v>8069.6</v>
      </c>
      <c r="H3177" s="25">
        <v>355607</v>
      </c>
      <c r="I3177" s="25" t="s">
        <v>4623</v>
      </c>
      <c r="J3177" s="25">
        <v>1</v>
      </c>
      <c r="K3177" s="25">
        <v>1</v>
      </c>
      <c r="L3177" s="25">
        <f t="shared" si="471"/>
        <v>0</v>
      </c>
      <c r="M3177" s="25"/>
      <c r="N3177" s="45"/>
      <c r="O3177" s="54"/>
      <c r="P3177" s="25" t="s">
        <v>195</v>
      </c>
      <c r="Q3177" s="25"/>
      <c r="R3177" s="25"/>
      <c r="S3177" s="3">
        <v>4</v>
      </c>
      <c r="T3177" s="55" t="s">
        <v>610</v>
      </c>
      <c r="U3177" s="25" t="s">
        <v>19</v>
      </c>
      <c r="V3177" s="25" t="str">
        <f>VLOOKUP(P3177,'Customer List'!B:C,2,)</f>
        <v>Kanpur</v>
      </c>
      <c r="W3177" s="56" t="s">
        <v>4690</v>
      </c>
      <c r="X3177" s="45"/>
      <c r="Y3177" s="25" t="str">
        <f t="shared" si="473"/>
        <v/>
      </c>
      <c r="Z3177" s="25" t="str">
        <f t="shared" si="474"/>
        <v/>
      </c>
      <c r="AA3177" s="25" t="str">
        <f t="shared" si="475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hidden="1" x14ac:dyDescent="0.25">
      <c r="A3178" s="25">
        <f t="shared" si="472"/>
        <v>3175</v>
      </c>
      <c r="B3178" s="25" t="s">
        <v>4548</v>
      </c>
      <c r="C3178" s="45" t="s">
        <v>4548</v>
      </c>
      <c r="D3178" s="45" t="s">
        <v>4548</v>
      </c>
      <c r="E3178" s="8">
        <v>142.80000000000001</v>
      </c>
      <c r="F3178" s="8">
        <f t="shared" si="476"/>
        <v>12566.400000000001</v>
      </c>
      <c r="G3178" s="54">
        <f t="shared" si="477"/>
        <v>12566.400000000001</v>
      </c>
      <c r="H3178" s="25">
        <v>363006</v>
      </c>
      <c r="I3178" s="25" t="s">
        <v>4592</v>
      </c>
      <c r="J3178" s="25">
        <v>1</v>
      </c>
      <c r="K3178" s="25">
        <v>1</v>
      </c>
      <c r="L3178" s="25">
        <f t="shared" si="471"/>
        <v>0</v>
      </c>
      <c r="M3178" s="25"/>
      <c r="N3178" s="45"/>
      <c r="O3178" s="54"/>
      <c r="P3178" s="25" t="s">
        <v>1901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Mumbai</v>
      </c>
      <c r="W3178" s="56" t="s">
        <v>3751</v>
      </c>
      <c r="X3178" s="45"/>
      <c r="Y3178" s="25" t="str">
        <f t="shared" si="473"/>
        <v/>
      </c>
      <c r="Z3178" s="25" t="str">
        <f t="shared" si="474"/>
        <v/>
      </c>
      <c r="AA3178" s="25" t="str">
        <f t="shared" si="475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hidden="1" x14ac:dyDescent="0.25">
      <c r="A3179" s="25">
        <f t="shared" si="472"/>
        <v>3176</v>
      </c>
      <c r="B3179" s="25" t="s">
        <v>4548</v>
      </c>
      <c r="C3179" s="45" t="s">
        <v>4548</v>
      </c>
      <c r="D3179" s="45" t="s">
        <v>4548</v>
      </c>
      <c r="E3179" s="8">
        <v>242.9</v>
      </c>
      <c r="F3179" s="8">
        <f t="shared" si="476"/>
        <v>21375.200000000001</v>
      </c>
      <c r="G3179" s="54">
        <f t="shared" si="477"/>
        <v>21375.200000000001</v>
      </c>
      <c r="H3179" s="25">
        <v>363034</v>
      </c>
      <c r="I3179" s="25" t="s">
        <v>4624</v>
      </c>
      <c r="J3179" s="25">
        <v>1</v>
      </c>
      <c r="K3179" s="25">
        <v>1</v>
      </c>
      <c r="L3179" s="25">
        <f t="shared" si="471"/>
        <v>0</v>
      </c>
      <c r="M3179" s="25"/>
      <c r="N3179" s="45"/>
      <c r="O3179" s="54"/>
      <c r="P3179" s="25" t="s">
        <v>1093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Hyderabad</v>
      </c>
      <c r="W3179" s="56" t="s">
        <v>3751</v>
      </c>
      <c r="X3179" s="45"/>
      <c r="Y3179" s="25" t="str">
        <f t="shared" si="473"/>
        <v/>
      </c>
      <c r="Z3179" s="25" t="str">
        <f t="shared" si="474"/>
        <v/>
      </c>
      <c r="AA3179" s="25" t="str">
        <f t="shared" si="475"/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hidden="1" x14ac:dyDescent="0.25">
      <c r="A3180" s="25">
        <f t="shared" si="472"/>
        <v>3177</v>
      </c>
      <c r="B3180" s="25" t="s">
        <v>4548</v>
      </c>
      <c r="C3180" s="45" t="s">
        <v>4548</v>
      </c>
      <c r="D3180" s="45" t="s">
        <v>4548</v>
      </c>
      <c r="E3180" s="8">
        <v>107.8</v>
      </c>
      <c r="F3180" s="8">
        <f t="shared" si="476"/>
        <v>9486.4</v>
      </c>
      <c r="G3180" s="54">
        <f t="shared" si="477"/>
        <v>9486.4</v>
      </c>
      <c r="H3180" s="25">
        <v>364803</v>
      </c>
      <c r="I3180" s="25" t="s">
        <v>4625</v>
      </c>
      <c r="J3180" s="25">
        <v>1</v>
      </c>
      <c r="K3180" s="25">
        <v>1</v>
      </c>
      <c r="L3180" s="25">
        <f t="shared" si="471"/>
        <v>0</v>
      </c>
      <c r="M3180" s="25"/>
      <c r="N3180" s="45"/>
      <c r="O3180" s="54"/>
      <c r="P3180" s="25" t="s">
        <v>195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Kanpur</v>
      </c>
      <c r="W3180" s="56" t="s">
        <v>3751</v>
      </c>
      <c r="X3180" s="45"/>
      <c r="Y3180" s="25" t="str">
        <f t="shared" si="473"/>
        <v/>
      </c>
      <c r="Z3180" s="25" t="str">
        <f t="shared" si="474"/>
        <v/>
      </c>
      <c r="AA3180" s="25" t="str">
        <f t="shared" si="475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hidden="1" x14ac:dyDescent="0.25">
      <c r="A3181" s="25">
        <f t="shared" si="472"/>
        <v>3178</v>
      </c>
      <c r="B3181" s="25" t="s">
        <v>4548</v>
      </c>
      <c r="C3181" s="45" t="s">
        <v>4548</v>
      </c>
      <c r="D3181" s="45" t="s">
        <v>4548</v>
      </c>
      <c r="E3181" s="8">
        <v>259</v>
      </c>
      <c r="F3181" s="8">
        <f t="shared" si="476"/>
        <v>22792</v>
      </c>
      <c r="G3181" s="54">
        <f t="shared" si="477"/>
        <v>22792</v>
      </c>
      <c r="H3181" s="25">
        <v>367730</v>
      </c>
      <c r="I3181" s="25" t="s">
        <v>4626</v>
      </c>
      <c r="J3181" s="25">
        <v>1</v>
      </c>
      <c r="K3181" s="25">
        <v>1</v>
      </c>
      <c r="L3181" s="25">
        <f t="shared" si="471"/>
        <v>0</v>
      </c>
      <c r="M3181" s="25"/>
      <c r="N3181" s="45"/>
      <c r="O3181" s="54"/>
      <c r="P3181" s="25" t="s">
        <v>2053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Banglore</v>
      </c>
      <c r="W3181" s="56" t="s">
        <v>4688</v>
      </c>
      <c r="X3181" s="45"/>
      <c r="Y3181" s="25" t="str">
        <f t="shared" si="473"/>
        <v/>
      </c>
      <c r="Z3181" s="25" t="str">
        <f t="shared" si="474"/>
        <v/>
      </c>
      <c r="AA3181" s="25" t="str">
        <f t="shared" si="475"/>
        <v/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hidden="1" x14ac:dyDescent="0.25">
      <c r="A3182" s="25">
        <f t="shared" si="472"/>
        <v>3179</v>
      </c>
      <c r="B3182" s="25" t="s">
        <v>4548</v>
      </c>
      <c r="C3182" s="45" t="s">
        <v>4548</v>
      </c>
      <c r="D3182" s="45" t="s">
        <v>4548</v>
      </c>
      <c r="E3182" s="8">
        <v>267.39999999999998</v>
      </c>
      <c r="F3182" s="8">
        <f t="shared" si="476"/>
        <v>23531.199999999997</v>
      </c>
      <c r="G3182" s="54">
        <f t="shared" si="477"/>
        <v>47062.399999999994</v>
      </c>
      <c r="H3182" s="25">
        <v>368504</v>
      </c>
      <c r="I3182" s="25" t="s">
        <v>4627</v>
      </c>
      <c r="J3182" s="25">
        <v>2</v>
      </c>
      <c r="K3182" s="25">
        <v>2</v>
      </c>
      <c r="L3182" s="25">
        <f t="shared" si="471"/>
        <v>0</v>
      </c>
      <c r="M3182" s="25"/>
      <c r="N3182" s="45"/>
      <c r="O3182" s="54"/>
      <c r="P3182" s="25" t="s">
        <v>4462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3751</v>
      </c>
      <c r="X3182" s="45"/>
      <c r="Y3182" s="25" t="str">
        <f t="shared" si="473"/>
        <v/>
      </c>
      <c r="Z3182" s="25" t="str">
        <f t="shared" si="474"/>
        <v/>
      </c>
      <c r="AA3182" s="25" t="str">
        <f t="shared" si="475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hidden="1" x14ac:dyDescent="0.25">
      <c r="A3183" s="25">
        <f t="shared" si="472"/>
        <v>3180</v>
      </c>
      <c r="B3183" s="25" t="s">
        <v>4548</v>
      </c>
      <c r="C3183" s="45" t="s">
        <v>4548</v>
      </c>
      <c r="D3183" s="45" t="s">
        <v>4548</v>
      </c>
      <c r="E3183" s="8">
        <v>261.8</v>
      </c>
      <c r="F3183" s="8">
        <f t="shared" si="476"/>
        <v>23038.400000000001</v>
      </c>
      <c r="G3183" s="54">
        <f t="shared" si="477"/>
        <v>23038.400000000001</v>
      </c>
      <c r="H3183" s="25">
        <v>369212</v>
      </c>
      <c r="I3183" s="25" t="s">
        <v>4628</v>
      </c>
      <c r="J3183" s="25">
        <v>1</v>
      </c>
      <c r="K3183" s="25">
        <v>1</v>
      </c>
      <c r="L3183" s="25">
        <f t="shared" si="471"/>
        <v>0</v>
      </c>
      <c r="M3183" s="25"/>
      <c r="N3183" s="45"/>
      <c r="O3183" s="54"/>
      <c r="P3183" s="25" t="s">
        <v>1140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Delhi</v>
      </c>
      <c r="W3183" s="56"/>
      <c r="X3183" s="45"/>
      <c r="Y3183" s="25" t="str">
        <f t="shared" si="473"/>
        <v/>
      </c>
      <c r="Z3183" s="25" t="str">
        <f t="shared" si="474"/>
        <v/>
      </c>
      <c r="AA3183" s="25" t="str">
        <f t="shared" si="475"/>
        <v/>
      </c>
      <c r="AB3183" s="25" t="str">
        <f>VLOOKUP(U3183,'Currency Sheet'!A:C,3,)</f>
        <v>DOLLAR</v>
      </c>
      <c r="AC3183" s="67" t="str">
        <f>VLOOKUP(P3183,'Customer List'!B:D,3,)</f>
        <v>Local</v>
      </c>
    </row>
    <row r="3184" spans="1:29" hidden="1" x14ac:dyDescent="0.25">
      <c r="A3184" s="25">
        <f t="shared" si="472"/>
        <v>3181</v>
      </c>
      <c r="B3184" s="25" t="s">
        <v>4548</v>
      </c>
      <c r="C3184" s="45" t="s">
        <v>4548</v>
      </c>
      <c r="D3184" s="45" t="s">
        <v>4548</v>
      </c>
      <c r="E3184" s="8">
        <v>334.5</v>
      </c>
      <c r="F3184" s="8">
        <f t="shared" si="476"/>
        <v>29436</v>
      </c>
      <c r="G3184" s="54">
        <f t="shared" si="477"/>
        <v>29436</v>
      </c>
      <c r="H3184" s="25">
        <v>372712</v>
      </c>
      <c r="I3184" s="25" t="s">
        <v>4629</v>
      </c>
      <c r="J3184" s="25">
        <v>1</v>
      </c>
      <c r="K3184" s="25">
        <v>1</v>
      </c>
      <c r="L3184" s="25">
        <f t="shared" si="471"/>
        <v>0</v>
      </c>
      <c r="M3184" s="25"/>
      <c r="N3184" s="45"/>
      <c r="O3184" s="54"/>
      <c r="P3184" s="25" t="s">
        <v>1140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Delhi</v>
      </c>
      <c r="W3184" s="56"/>
      <c r="X3184" s="45"/>
      <c r="Y3184" s="25" t="str">
        <f t="shared" si="473"/>
        <v/>
      </c>
      <c r="Z3184" s="25" t="str">
        <f t="shared" si="474"/>
        <v/>
      </c>
      <c r="AA3184" s="25" t="str">
        <f t="shared" si="475"/>
        <v/>
      </c>
      <c r="AB3184" s="25" t="str">
        <f>VLOOKUP(U3184,'Currency Sheet'!A:C,3,)</f>
        <v>DOLLAR</v>
      </c>
      <c r="AC3184" s="67" t="str">
        <f>VLOOKUP(P3184,'Customer List'!B:D,3,)</f>
        <v>Local</v>
      </c>
    </row>
    <row r="3185" spans="1:29" hidden="1" x14ac:dyDescent="0.25">
      <c r="A3185" s="25">
        <f t="shared" si="472"/>
        <v>3182</v>
      </c>
      <c r="B3185" s="25" t="s">
        <v>4548</v>
      </c>
      <c r="C3185" s="45" t="s">
        <v>4548</v>
      </c>
      <c r="D3185" s="45" t="s">
        <v>4548</v>
      </c>
      <c r="E3185" s="8">
        <v>115.5</v>
      </c>
      <c r="F3185" s="8">
        <f t="shared" si="476"/>
        <v>10164</v>
      </c>
      <c r="G3185" s="54">
        <f t="shared" si="477"/>
        <v>10164</v>
      </c>
      <c r="H3185" s="25">
        <v>375113</v>
      </c>
      <c r="I3185" s="25" t="s">
        <v>4630</v>
      </c>
      <c r="J3185" s="25">
        <v>1</v>
      </c>
      <c r="K3185" s="25">
        <v>1</v>
      </c>
      <c r="L3185" s="25">
        <f t="shared" si="471"/>
        <v>0</v>
      </c>
      <c r="M3185" s="25"/>
      <c r="N3185" s="45"/>
      <c r="O3185" s="54"/>
      <c r="P3185" s="25" t="s">
        <v>173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Kolkata</v>
      </c>
      <c r="W3185" s="56" t="s">
        <v>3749</v>
      </c>
      <c r="X3185" s="45"/>
      <c r="Y3185" s="25" t="str">
        <f t="shared" si="473"/>
        <v/>
      </c>
      <c r="Z3185" s="25" t="str">
        <f t="shared" si="474"/>
        <v/>
      </c>
      <c r="AA3185" s="25" t="str">
        <f t="shared" si="475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hidden="1" x14ac:dyDescent="0.25">
      <c r="A3186" s="25">
        <f t="shared" si="472"/>
        <v>3183</v>
      </c>
      <c r="B3186" s="25" t="s">
        <v>4548</v>
      </c>
      <c r="C3186" s="45" t="s">
        <v>4548</v>
      </c>
      <c r="D3186" s="45" t="s">
        <v>4548</v>
      </c>
      <c r="E3186" s="8">
        <v>259</v>
      </c>
      <c r="F3186" s="8">
        <f t="shared" si="476"/>
        <v>22792</v>
      </c>
      <c r="G3186" s="54">
        <f t="shared" si="477"/>
        <v>22792</v>
      </c>
      <c r="H3186" s="25">
        <v>399214</v>
      </c>
      <c r="I3186" s="25" t="s">
        <v>4631</v>
      </c>
      <c r="J3186" s="25">
        <v>1</v>
      </c>
      <c r="K3186" s="25">
        <v>1</v>
      </c>
      <c r="L3186" s="25">
        <f t="shared" si="471"/>
        <v>0</v>
      </c>
      <c r="M3186" s="25"/>
      <c r="N3186" s="45"/>
      <c r="O3186" s="54"/>
      <c r="P3186" s="25" t="s">
        <v>243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Mumbai</v>
      </c>
      <c r="W3186" s="56" t="s">
        <v>3751</v>
      </c>
      <c r="X3186" s="45"/>
      <c r="Y3186" s="25" t="str">
        <f t="shared" si="473"/>
        <v/>
      </c>
      <c r="Z3186" s="25" t="str">
        <f t="shared" si="474"/>
        <v/>
      </c>
      <c r="AA3186" s="25" t="str">
        <f t="shared" si="475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hidden="1" x14ac:dyDescent="0.25">
      <c r="A3187" s="25">
        <f t="shared" si="472"/>
        <v>3184</v>
      </c>
      <c r="B3187" s="25" t="s">
        <v>4548</v>
      </c>
      <c r="C3187" s="45" t="s">
        <v>4548</v>
      </c>
      <c r="D3187" s="45" t="s">
        <v>4548</v>
      </c>
      <c r="E3187" s="8">
        <v>21</v>
      </c>
      <c r="F3187" s="8">
        <f t="shared" si="476"/>
        <v>1848</v>
      </c>
      <c r="G3187" s="54">
        <f t="shared" si="477"/>
        <v>3696</v>
      </c>
      <c r="H3187" s="25">
        <v>400101</v>
      </c>
      <c r="I3187" s="25" t="s">
        <v>4632</v>
      </c>
      <c r="J3187" s="25">
        <v>2</v>
      </c>
      <c r="K3187" s="25">
        <v>2</v>
      </c>
      <c r="L3187" s="25">
        <f t="shared" si="471"/>
        <v>0</v>
      </c>
      <c r="M3187" s="25"/>
      <c r="N3187" s="45"/>
      <c r="O3187" s="54"/>
      <c r="P3187" s="25" t="s">
        <v>3600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Bhopal</v>
      </c>
      <c r="W3187" s="56" t="s">
        <v>3751</v>
      </c>
      <c r="X3187" s="45"/>
      <c r="Y3187" s="25" t="str">
        <f t="shared" si="473"/>
        <v/>
      </c>
      <c r="Z3187" s="25" t="str">
        <f t="shared" si="474"/>
        <v/>
      </c>
      <c r="AA3187" s="25" t="str">
        <f t="shared" si="475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hidden="1" x14ac:dyDescent="0.25">
      <c r="A3188" s="25">
        <f t="shared" si="472"/>
        <v>3185</v>
      </c>
      <c r="B3188" s="25" t="s">
        <v>4548</v>
      </c>
      <c r="C3188" s="45" t="s">
        <v>4548</v>
      </c>
      <c r="D3188" s="45" t="s">
        <v>4548</v>
      </c>
      <c r="E3188" s="8">
        <v>74.2</v>
      </c>
      <c r="F3188" s="8">
        <f t="shared" si="476"/>
        <v>6529.6</v>
      </c>
      <c r="G3188" s="54">
        <f t="shared" si="477"/>
        <v>6529.6</v>
      </c>
      <c r="H3188" s="25">
        <v>400108</v>
      </c>
      <c r="I3188" s="25" t="s">
        <v>3825</v>
      </c>
      <c r="J3188" s="25">
        <v>1</v>
      </c>
      <c r="K3188" s="25">
        <v>1</v>
      </c>
      <c r="L3188" s="25">
        <f t="shared" si="471"/>
        <v>0</v>
      </c>
      <c r="M3188" s="25"/>
      <c r="N3188" s="45"/>
      <c r="O3188" s="54"/>
      <c r="P3188" s="25" t="s">
        <v>4460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MUMBAI</v>
      </c>
      <c r="W3188" s="56" t="s">
        <v>3751</v>
      </c>
      <c r="X3188" s="45"/>
      <c r="Y3188" s="25" t="str">
        <f t="shared" si="473"/>
        <v/>
      </c>
      <c r="Z3188" s="25" t="str">
        <f t="shared" si="474"/>
        <v/>
      </c>
      <c r="AA3188" s="25" t="str">
        <f t="shared" si="47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hidden="1" x14ac:dyDescent="0.25">
      <c r="A3189" s="25">
        <f t="shared" si="472"/>
        <v>3186</v>
      </c>
      <c r="B3189" s="25" t="s">
        <v>4548</v>
      </c>
      <c r="C3189" s="45" t="s">
        <v>4548</v>
      </c>
      <c r="D3189" s="45" t="s">
        <v>4548</v>
      </c>
      <c r="E3189" s="8">
        <v>116.2</v>
      </c>
      <c r="F3189" s="8">
        <f t="shared" si="476"/>
        <v>10225.6</v>
      </c>
      <c r="G3189" s="54">
        <f t="shared" si="477"/>
        <v>10225.6</v>
      </c>
      <c r="H3189" s="25">
        <v>400222</v>
      </c>
      <c r="I3189" s="25" t="s">
        <v>4633</v>
      </c>
      <c r="J3189" s="25">
        <v>1</v>
      </c>
      <c r="K3189" s="25">
        <v>1</v>
      </c>
      <c r="L3189" s="25">
        <f t="shared" si="471"/>
        <v>0</v>
      </c>
      <c r="M3189" s="25"/>
      <c r="N3189" s="45"/>
      <c r="O3189" s="54"/>
      <c r="P3189" s="25" t="s">
        <v>2053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Banglore</v>
      </c>
      <c r="W3189" s="56" t="s">
        <v>4688</v>
      </c>
      <c r="X3189" s="45"/>
      <c r="Y3189" s="25" t="str">
        <f t="shared" si="473"/>
        <v/>
      </c>
      <c r="Z3189" s="25" t="str">
        <f t="shared" si="474"/>
        <v/>
      </c>
      <c r="AA3189" s="25" t="str">
        <f t="shared" si="475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hidden="1" x14ac:dyDescent="0.25">
      <c r="A3190" s="25">
        <f t="shared" si="472"/>
        <v>3187</v>
      </c>
      <c r="B3190" s="25" t="s">
        <v>4548</v>
      </c>
      <c r="C3190" s="45" t="s">
        <v>4548</v>
      </c>
      <c r="D3190" s="45" t="s">
        <v>4548</v>
      </c>
      <c r="E3190" s="8">
        <v>58.1</v>
      </c>
      <c r="F3190" s="8">
        <f t="shared" si="476"/>
        <v>5112.8</v>
      </c>
      <c r="G3190" s="54">
        <f t="shared" si="477"/>
        <v>5112.8</v>
      </c>
      <c r="H3190" s="25">
        <v>400247</v>
      </c>
      <c r="I3190" s="25" t="s">
        <v>4634</v>
      </c>
      <c r="J3190" s="25">
        <v>1</v>
      </c>
      <c r="K3190" s="25">
        <v>1</v>
      </c>
      <c r="L3190" s="25">
        <f t="shared" si="471"/>
        <v>0</v>
      </c>
      <c r="M3190" s="25"/>
      <c r="N3190" s="45"/>
      <c r="O3190" s="54"/>
      <c r="P3190" s="25" t="s">
        <v>2053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Banglore</v>
      </c>
      <c r="W3190" s="56" t="s">
        <v>4688</v>
      </c>
      <c r="X3190" s="45"/>
      <c r="Y3190" s="25" t="str">
        <f t="shared" si="473"/>
        <v/>
      </c>
      <c r="Z3190" s="25" t="str">
        <f t="shared" si="474"/>
        <v/>
      </c>
      <c r="AA3190" s="25" t="str">
        <f t="shared" si="475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hidden="1" x14ac:dyDescent="0.25">
      <c r="A3191" s="25">
        <f t="shared" si="472"/>
        <v>3188</v>
      </c>
      <c r="B3191" s="25" t="s">
        <v>4548</v>
      </c>
      <c r="C3191" s="45" t="s">
        <v>4548</v>
      </c>
      <c r="D3191" s="45" t="s">
        <v>4548</v>
      </c>
      <c r="E3191" s="8">
        <v>123.75</v>
      </c>
      <c r="F3191" s="8">
        <f t="shared" si="476"/>
        <v>10890</v>
      </c>
      <c r="G3191" s="54">
        <f t="shared" si="477"/>
        <v>10890</v>
      </c>
      <c r="H3191" s="25">
        <v>400535</v>
      </c>
      <c r="I3191" s="25" t="s">
        <v>4635</v>
      </c>
      <c r="J3191" s="25">
        <v>1</v>
      </c>
      <c r="K3191" s="25">
        <v>1</v>
      </c>
      <c r="L3191" s="25">
        <f t="shared" si="471"/>
        <v>0</v>
      </c>
      <c r="M3191" s="25"/>
      <c r="N3191" s="45"/>
      <c r="O3191" s="54"/>
      <c r="P3191" s="25" t="s">
        <v>1140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Delhi</v>
      </c>
      <c r="W3191" s="56"/>
      <c r="X3191" s="45"/>
      <c r="Y3191" s="25" t="str">
        <f t="shared" si="473"/>
        <v/>
      </c>
      <c r="Z3191" s="25" t="str">
        <f t="shared" si="474"/>
        <v/>
      </c>
      <c r="AA3191" s="25" t="str">
        <f t="shared" si="475"/>
        <v/>
      </c>
      <c r="AB3191" s="25" t="str">
        <f>VLOOKUP(U3191,'Currency Sheet'!A:C,3,)</f>
        <v>DOLLAR</v>
      </c>
      <c r="AC3191" s="67" t="str">
        <f>VLOOKUP(P3191,'Customer List'!B:D,3,)</f>
        <v>Local</v>
      </c>
    </row>
    <row r="3192" spans="1:29" hidden="1" x14ac:dyDescent="0.25">
      <c r="A3192" s="25">
        <f t="shared" si="472"/>
        <v>3189</v>
      </c>
      <c r="B3192" s="25" t="s">
        <v>4548</v>
      </c>
      <c r="C3192" s="45" t="s">
        <v>4548</v>
      </c>
      <c r="D3192" s="45" t="s">
        <v>4548</v>
      </c>
      <c r="E3192" s="8">
        <v>153</v>
      </c>
      <c r="F3192" s="8">
        <f t="shared" si="476"/>
        <v>13464</v>
      </c>
      <c r="G3192" s="54">
        <f t="shared" si="477"/>
        <v>13464</v>
      </c>
      <c r="H3192" s="25">
        <v>400539</v>
      </c>
      <c r="I3192" s="25" t="s">
        <v>4636</v>
      </c>
      <c r="J3192" s="25">
        <v>1</v>
      </c>
      <c r="K3192" s="25">
        <v>1</v>
      </c>
      <c r="L3192" s="25">
        <f t="shared" ref="L3192:L3252" si="478">J3192-K3192</f>
        <v>0</v>
      </c>
      <c r="M3192" s="25"/>
      <c r="N3192" s="45"/>
      <c r="O3192" s="54"/>
      <c r="P3192" s="25" t="s">
        <v>1140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Delhi</v>
      </c>
      <c r="W3192" s="56"/>
      <c r="X3192" s="45"/>
      <c r="Y3192" s="25" t="str">
        <f t="shared" si="473"/>
        <v/>
      </c>
      <c r="Z3192" s="25" t="str">
        <f t="shared" si="474"/>
        <v/>
      </c>
      <c r="AA3192" s="25" t="str">
        <f t="shared" si="475"/>
        <v/>
      </c>
      <c r="AB3192" s="25" t="str">
        <f>VLOOKUP(U3192,'Currency Sheet'!A:C,3,)</f>
        <v>DOLLAR</v>
      </c>
      <c r="AC3192" s="67" t="str">
        <f>VLOOKUP(P3192,'Customer List'!B:D,3,)</f>
        <v>Local</v>
      </c>
    </row>
    <row r="3193" spans="1:29" hidden="1" x14ac:dyDescent="0.25">
      <c r="A3193" s="25">
        <f t="shared" si="472"/>
        <v>3190</v>
      </c>
      <c r="B3193" s="25" t="s">
        <v>4548</v>
      </c>
      <c r="C3193" s="45" t="s">
        <v>4548</v>
      </c>
      <c r="D3193" s="45" t="s">
        <v>4548</v>
      </c>
      <c r="E3193" s="8">
        <v>90.3</v>
      </c>
      <c r="F3193" s="8">
        <f t="shared" si="476"/>
        <v>7946.4</v>
      </c>
      <c r="G3193" s="54">
        <f t="shared" si="477"/>
        <v>7946.4</v>
      </c>
      <c r="H3193" s="25">
        <v>405210</v>
      </c>
      <c r="I3193" s="25" t="s">
        <v>4637</v>
      </c>
      <c r="J3193" s="25">
        <v>1</v>
      </c>
      <c r="K3193" s="25">
        <v>1</v>
      </c>
      <c r="L3193" s="25">
        <f t="shared" si="478"/>
        <v>0</v>
      </c>
      <c r="M3193" s="25"/>
      <c r="N3193" s="45"/>
      <c r="O3193" s="54"/>
      <c r="P3193" s="25" t="s">
        <v>296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Kerala</v>
      </c>
      <c r="W3193" s="56" t="s">
        <v>3751</v>
      </c>
      <c r="X3193" s="45"/>
      <c r="Y3193" s="25" t="str">
        <f t="shared" si="473"/>
        <v/>
      </c>
      <c r="Z3193" s="25" t="str">
        <f t="shared" si="474"/>
        <v/>
      </c>
      <c r="AA3193" s="25" t="str">
        <f t="shared" si="475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hidden="1" x14ac:dyDescent="0.25">
      <c r="A3194" s="25">
        <f t="shared" si="472"/>
        <v>3191</v>
      </c>
      <c r="B3194" s="25" t="s">
        <v>4548</v>
      </c>
      <c r="C3194" s="45" t="s">
        <v>4548</v>
      </c>
      <c r="D3194" s="45" t="s">
        <v>4548</v>
      </c>
      <c r="E3194" s="8">
        <v>49.7</v>
      </c>
      <c r="F3194" s="8">
        <f t="shared" si="476"/>
        <v>4373.6000000000004</v>
      </c>
      <c r="G3194" s="54">
        <f t="shared" si="477"/>
        <v>4373.6000000000004</v>
      </c>
      <c r="H3194" s="25">
        <v>407001</v>
      </c>
      <c r="I3194" s="25" t="s">
        <v>4638</v>
      </c>
      <c r="J3194" s="25">
        <v>1</v>
      </c>
      <c r="K3194" s="25">
        <v>1</v>
      </c>
      <c r="L3194" s="25">
        <f t="shared" si="478"/>
        <v>0</v>
      </c>
      <c r="M3194" s="25"/>
      <c r="N3194" s="45"/>
      <c r="O3194" s="54"/>
      <c r="P3194" s="25" t="s">
        <v>173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Kolkata</v>
      </c>
      <c r="W3194" s="56" t="s">
        <v>3749</v>
      </c>
      <c r="X3194" s="45"/>
      <c r="Y3194" s="25" t="str">
        <f t="shared" si="473"/>
        <v/>
      </c>
      <c r="Z3194" s="25" t="str">
        <f t="shared" si="474"/>
        <v/>
      </c>
      <c r="AA3194" s="25" t="str">
        <f t="shared" si="475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hidden="1" x14ac:dyDescent="0.25">
      <c r="A3195" s="25">
        <f t="shared" si="472"/>
        <v>3192</v>
      </c>
      <c r="B3195" s="25" t="s">
        <v>4548</v>
      </c>
      <c r="C3195" s="45" t="s">
        <v>4548</v>
      </c>
      <c r="D3195" s="45" t="s">
        <v>4548</v>
      </c>
      <c r="E3195" s="8">
        <v>234.5</v>
      </c>
      <c r="F3195" s="8">
        <f t="shared" si="476"/>
        <v>20636</v>
      </c>
      <c r="G3195" s="54">
        <f t="shared" si="477"/>
        <v>20636</v>
      </c>
      <c r="H3195" s="25">
        <v>423102</v>
      </c>
      <c r="I3195" s="25" t="s">
        <v>4639</v>
      </c>
      <c r="J3195" s="25">
        <v>1</v>
      </c>
      <c r="K3195" s="25">
        <v>1</v>
      </c>
      <c r="L3195" s="25">
        <f t="shared" si="478"/>
        <v>0</v>
      </c>
      <c r="M3195" s="25"/>
      <c r="N3195" s="45"/>
      <c r="O3195" s="54"/>
      <c r="P3195" s="25" t="s">
        <v>277</v>
      </c>
      <c r="Q3195" s="25"/>
      <c r="R3195" s="25"/>
      <c r="S3195" s="3">
        <v>-20</v>
      </c>
      <c r="T3195" s="55"/>
      <c r="U3195" s="25" t="s">
        <v>19</v>
      </c>
      <c r="V3195" s="25" t="str">
        <f>VLOOKUP(P3195,'Customer List'!B:C,2,)</f>
        <v>Pune</v>
      </c>
      <c r="W3195" s="56" t="s">
        <v>3751</v>
      </c>
      <c r="X3195" s="45"/>
      <c r="Y3195" s="25" t="str">
        <f t="shared" si="473"/>
        <v/>
      </c>
      <c r="Z3195" s="25" t="str">
        <f t="shared" si="474"/>
        <v/>
      </c>
      <c r="AA3195" s="25" t="str">
        <f t="shared" si="475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hidden="1" x14ac:dyDescent="0.25">
      <c r="A3196" s="25">
        <f t="shared" si="472"/>
        <v>3193</v>
      </c>
      <c r="B3196" s="25" t="s">
        <v>4548</v>
      </c>
      <c r="C3196" s="45" t="s">
        <v>4548</v>
      </c>
      <c r="D3196" s="45" t="s">
        <v>4548</v>
      </c>
      <c r="E3196" s="8">
        <v>62.3</v>
      </c>
      <c r="F3196" s="8">
        <f t="shared" si="476"/>
        <v>5482.4</v>
      </c>
      <c r="G3196" s="54">
        <f t="shared" si="477"/>
        <v>5482.4</v>
      </c>
      <c r="H3196" s="25">
        <v>423105</v>
      </c>
      <c r="I3196" s="25" t="s">
        <v>3921</v>
      </c>
      <c r="J3196" s="25">
        <v>1</v>
      </c>
      <c r="K3196" s="25">
        <v>1</v>
      </c>
      <c r="L3196" s="25">
        <f t="shared" si="478"/>
        <v>0</v>
      </c>
      <c r="M3196" s="25"/>
      <c r="N3196" s="45"/>
      <c r="O3196" s="54"/>
      <c r="P3196" s="25" t="s">
        <v>4461</v>
      </c>
      <c r="Q3196" s="25"/>
      <c r="R3196" s="25"/>
      <c r="S3196" s="3">
        <v>-20</v>
      </c>
      <c r="T3196" s="55"/>
      <c r="U3196" s="25" t="s">
        <v>19</v>
      </c>
      <c r="V3196" s="25" t="str">
        <f>VLOOKUP(P3196,'Customer List'!B:C,2,)</f>
        <v>BANGLORE</v>
      </c>
      <c r="W3196" s="56" t="s">
        <v>4688</v>
      </c>
      <c r="X3196" s="45"/>
      <c r="Y3196" s="25" t="str">
        <f t="shared" si="473"/>
        <v/>
      </c>
      <c r="Z3196" s="25" t="str">
        <f t="shared" si="474"/>
        <v/>
      </c>
      <c r="AA3196" s="25" t="str">
        <f t="shared" si="475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hidden="1" x14ac:dyDescent="0.25">
      <c r="A3197" s="25">
        <f t="shared" si="472"/>
        <v>3194</v>
      </c>
      <c r="B3197" s="25" t="s">
        <v>4548</v>
      </c>
      <c r="C3197" s="45" t="s">
        <v>4548</v>
      </c>
      <c r="D3197" s="45" t="s">
        <v>4548</v>
      </c>
      <c r="E3197" s="8">
        <v>62.3</v>
      </c>
      <c r="F3197" s="8">
        <f t="shared" si="476"/>
        <v>5482.4</v>
      </c>
      <c r="G3197" s="54">
        <f t="shared" si="477"/>
        <v>5482.4</v>
      </c>
      <c r="H3197" s="25">
        <v>423107</v>
      </c>
      <c r="I3197" s="25" t="s">
        <v>4640</v>
      </c>
      <c r="J3197" s="25">
        <v>1</v>
      </c>
      <c r="K3197" s="25">
        <v>1</v>
      </c>
      <c r="L3197" s="25">
        <f t="shared" si="478"/>
        <v>0</v>
      </c>
      <c r="M3197" s="25"/>
      <c r="N3197" s="45"/>
      <c r="O3197" s="54"/>
      <c r="P3197" s="25" t="s">
        <v>618</v>
      </c>
      <c r="Q3197" s="25"/>
      <c r="R3197" s="25"/>
      <c r="S3197" s="3">
        <v>-20</v>
      </c>
      <c r="T3197" s="55" t="s">
        <v>610</v>
      </c>
      <c r="U3197" s="25" t="s">
        <v>19</v>
      </c>
      <c r="V3197" s="25" t="str">
        <f>VLOOKUP(P3197,'Customer List'!B:C,2,)</f>
        <v>Bhuvneshwar</v>
      </c>
      <c r="W3197" s="56" t="s">
        <v>4691</v>
      </c>
      <c r="X3197" s="45"/>
      <c r="Y3197" s="25" t="str">
        <f t="shared" si="473"/>
        <v/>
      </c>
      <c r="Z3197" s="25" t="str">
        <f t="shared" si="474"/>
        <v/>
      </c>
      <c r="AA3197" s="25" t="str">
        <f t="shared" si="475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hidden="1" x14ac:dyDescent="0.25">
      <c r="A3198" s="25">
        <f t="shared" si="472"/>
        <v>3195</v>
      </c>
      <c r="B3198" s="25" t="s">
        <v>4548</v>
      </c>
      <c r="C3198" s="45" t="s">
        <v>4548</v>
      </c>
      <c r="D3198" s="45" t="s">
        <v>4548</v>
      </c>
      <c r="E3198" s="8">
        <v>62.3</v>
      </c>
      <c r="F3198" s="8">
        <f t="shared" si="476"/>
        <v>5482.4</v>
      </c>
      <c r="G3198" s="54">
        <f t="shared" si="477"/>
        <v>5482.4</v>
      </c>
      <c r="H3198" s="25">
        <v>423115</v>
      </c>
      <c r="I3198" s="25" t="s">
        <v>4338</v>
      </c>
      <c r="J3198" s="25">
        <v>1</v>
      </c>
      <c r="K3198" s="25">
        <v>1</v>
      </c>
      <c r="L3198" s="25">
        <f t="shared" si="478"/>
        <v>0</v>
      </c>
      <c r="M3198" s="25"/>
      <c r="N3198" s="45"/>
      <c r="O3198" s="54"/>
      <c r="P3198" s="25" t="s">
        <v>618</v>
      </c>
      <c r="Q3198" s="25"/>
      <c r="R3198" s="25"/>
      <c r="S3198" s="3">
        <v>-20</v>
      </c>
      <c r="T3198" s="55"/>
      <c r="U3198" s="25" t="s">
        <v>19</v>
      </c>
      <c r="V3198" s="25" t="str">
        <f>VLOOKUP(P3198,'Customer List'!B:C,2,)</f>
        <v>Bhuvneshwar</v>
      </c>
      <c r="W3198" s="56" t="s">
        <v>4688</v>
      </c>
      <c r="X3198" s="45"/>
      <c r="Y3198" s="25" t="str">
        <f t="shared" si="473"/>
        <v/>
      </c>
      <c r="Z3198" s="25" t="str">
        <f t="shared" si="474"/>
        <v/>
      </c>
      <c r="AA3198" s="25" t="str">
        <f t="shared" si="475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hidden="1" x14ac:dyDescent="0.25">
      <c r="A3199" s="25">
        <f t="shared" si="472"/>
        <v>3196</v>
      </c>
      <c r="B3199" s="25" t="s">
        <v>4548</v>
      </c>
      <c r="C3199" s="45" t="s">
        <v>4548</v>
      </c>
      <c r="D3199" s="45" t="s">
        <v>4548</v>
      </c>
      <c r="E3199" s="8">
        <v>75.75</v>
      </c>
      <c r="F3199" s="8">
        <f t="shared" si="476"/>
        <v>6666</v>
      </c>
      <c r="G3199" s="54">
        <f t="shared" si="477"/>
        <v>6666</v>
      </c>
      <c r="H3199" s="25">
        <v>423801</v>
      </c>
      <c r="I3199" s="25" t="s">
        <v>3841</v>
      </c>
      <c r="J3199" s="25">
        <v>1</v>
      </c>
      <c r="K3199" s="25">
        <v>1</v>
      </c>
      <c r="L3199" s="25">
        <f t="shared" si="478"/>
        <v>0</v>
      </c>
      <c r="M3199" s="25"/>
      <c r="N3199" s="45"/>
      <c r="O3199" s="54"/>
      <c r="P3199" s="25" t="s">
        <v>173</v>
      </c>
      <c r="Q3199" s="25"/>
      <c r="R3199" s="25"/>
      <c r="S3199" s="3">
        <v>-20</v>
      </c>
      <c r="T3199" s="55"/>
      <c r="U3199" s="25" t="s">
        <v>19</v>
      </c>
      <c r="V3199" s="25" t="str">
        <f>VLOOKUP(P3199,'Customer List'!B:C,2,)</f>
        <v>Kolkata</v>
      </c>
      <c r="W3199" s="56" t="s">
        <v>3749</v>
      </c>
      <c r="X3199" s="45"/>
      <c r="Y3199" s="25" t="str">
        <f t="shared" si="473"/>
        <v/>
      </c>
      <c r="Z3199" s="25" t="str">
        <f t="shared" si="474"/>
        <v/>
      </c>
      <c r="AA3199" s="25" t="str">
        <f t="shared" si="475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hidden="1" x14ac:dyDescent="0.25">
      <c r="A3200" s="25">
        <f t="shared" si="472"/>
        <v>3197</v>
      </c>
      <c r="B3200" s="25" t="s">
        <v>4548</v>
      </c>
      <c r="C3200" s="45" t="s">
        <v>4548</v>
      </c>
      <c r="D3200" s="45" t="s">
        <v>4548</v>
      </c>
      <c r="E3200" s="8">
        <v>75.75</v>
      </c>
      <c r="F3200" s="8">
        <f t="shared" si="476"/>
        <v>6666</v>
      </c>
      <c r="G3200" s="54">
        <f t="shared" si="477"/>
        <v>6666</v>
      </c>
      <c r="H3200" s="25">
        <v>423801</v>
      </c>
      <c r="I3200" s="25" t="s">
        <v>3841</v>
      </c>
      <c r="J3200" s="25">
        <v>1</v>
      </c>
      <c r="K3200" s="25">
        <v>1</v>
      </c>
      <c r="L3200" s="25">
        <f t="shared" si="478"/>
        <v>0</v>
      </c>
      <c r="M3200" s="25"/>
      <c r="N3200" s="45"/>
      <c r="O3200" s="54"/>
      <c r="P3200" s="25" t="s">
        <v>626</v>
      </c>
      <c r="Q3200" s="25"/>
      <c r="R3200" s="25"/>
      <c r="S3200" s="3">
        <v>-20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73"/>
        <v/>
      </c>
      <c r="Z3200" s="25" t="str">
        <f t="shared" si="474"/>
        <v/>
      </c>
      <c r="AA3200" s="25" t="str">
        <f t="shared" si="475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hidden="1" x14ac:dyDescent="0.25">
      <c r="A3201" s="25">
        <f t="shared" si="472"/>
        <v>3198</v>
      </c>
      <c r="B3201" s="25" t="s">
        <v>4548</v>
      </c>
      <c r="C3201" s="45" t="s">
        <v>4548</v>
      </c>
      <c r="D3201" s="45" t="s">
        <v>4548</v>
      </c>
      <c r="E3201" s="8">
        <v>115.5</v>
      </c>
      <c r="F3201" s="8">
        <f t="shared" si="476"/>
        <v>10164</v>
      </c>
      <c r="G3201" s="54">
        <f t="shared" si="477"/>
        <v>10164</v>
      </c>
      <c r="H3201" s="25">
        <v>424401</v>
      </c>
      <c r="I3201" s="25" t="s">
        <v>4641</v>
      </c>
      <c r="J3201" s="25">
        <v>1</v>
      </c>
      <c r="K3201" s="25">
        <v>1</v>
      </c>
      <c r="L3201" s="25">
        <f t="shared" si="478"/>
        <v>0</v>
      </c>
      <c r="M3201" s="25"/>
      <c r="N3201" s="45"/>
      <c r="O3201" s="54"/>
      <c r="P3201" s="25" t="s">
        <v>638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73"/>
        <v/>
      </c>
      <c r="Z3201" s="25" t="str">
        <f t="shared" si="474"/>
        <v/>
      </c>
      <c r="AA3201" s="25" t="str">
        <f t="shared" si="475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hidden="1" x14ac:dyDescent="0.25">
      <c r="A3202" s="25">
        <f t="shared" si="472"/>
        <v>3199</v>
      </c>
      <c r="B3202" s="25" t="s">
        <v>4548</v>
      </c>
      <c r="C3202" s="45" t="s">
        <v>4548</v>
      </c>
      <c r="D3202" s="45" t="s">
        <v>4548</v>
      </c>
      <c r="E3202" s="8">
        <v>115.5</v>
      </c>
      <c r="F3202" s="8">
        <f t="shared" si="476"/>
        <v>10164</v>
      </c>
      <c r="G3202" s="54">
        <f t="shared" si="477"/>
        <v>10164</v>
      </c>
      <c r="H3202" s="25">
        <v>424401</v>
      </c>
      <c r="I3202" s="25" t="s">
        <v>4641</v>
      </c>
      <c r="J3202" s="25">
        <v>1</v>
      </c>
      <c r="K3202" s="25">
        <v>1</v>
      </c>
      <c r="L3202" s="25">
        <f t="shared" si="478"/>
        <v>0</v>
      </c>
      <c r="M3202" s="25"/>
      <c r="N3202" s="45"/>
      <c r="O3202" s="54"/>
      <c r="P3202" s="25" t="s">
        <v>903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Delhi</v>
      </c>
      <c r="W3202" s="56"/>
      <c r="X3202" s="45"/>
      <c r="Y3202" s="25" t="str">
        <f t="shared" si="473"/>
        <v/>
      </c>
      <c r="Z3202" s="25" t="str">
        <f t="shared" si="474"/>
        <v/>
      </c>
      <c r="AA3202" s="25" t="str">
        <f t="shared" si="475"/>
        <v/>
      </c>
      <c r="AB3202" s="25" t="str">
        <f>VLOOKUP(U3202,'Currency Sheet'!A:C,3,)</f>
        <v>DOLLAR</v>
      </c>
      <c r="AC3202" s="67" t="str">
        <f>VLOOKUP(P3202,'Customer List'!B:D,3,)</f>
        <v>Local</v>
      </c>
    </row>
    <row r="3203" spans="1:29" hidden="1" x14ac:dyDescent="0.25">
      <c r="A3203" s="25">
        <f t="shared" si="472"/>
        <v>3200</v>
      </c>
      <c r="B3203" s="25" t="s">
        <v>4548</v>
      </c>
      <c r="C3203" s="45" t="s">
        <v>4548</v>
      </c>
      <c r="D3203" s="45" t="s">
        <v>4548</v>
      </c>
      <c r="E3203" s="8">
        <v>98.7</v>
      </c>
      <c r="F3203" s="8">
        <f t="shared" si="476"/>
        <v>8685.6</v>
      </c>
      <c r="G3203" s="54">
        <f t="shared" si="477"/>
        <v>8685.6</v>
      </c>
      <c r="H3203" s="25">
        <v>426102</v>
      </c>
      <c r="I3203" s="25" t="s">
        <v>4642</v>
      </c>
      <c r="J3203" s="25">
        <v>1</v>
      </c>
      <c r="K3203" s="25">
        <v>1</v>
      </c>
      <c r="L3203" s="25">
        <f t="shared" si="478"/>
        <v>0</v>
      </c>
      <c r="M3203" s="25"/>
      <c r="N3203" s="45"/>
      <c r="O3203" s="54"/>
      <c r="P3203" s="25" t="s">
        <v>1140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Delhi</v>
      </c>
      <c r="W3203" s="56"/>
      <c r="X3203" s="45"/>
      <c r="Y3203" s="25" t="str">
        <f t="shared" si="473"/>
        <v/>
      </c>
      <c r="Z3203" s="25" t="str">
        <f t="shared" si="474"/>
        <v/>
      </c>
      <c r="AA3203" s="25" t="str">
        <f t="shared" si="475"/>
        <v/>
      </c>
      <c r="AB3203" s="25" t="str">
        <f>VLOOKUP(U3203,'Currency Sheet'!A:C,3,)</f>
        <v>DOLLAR</v>
      </c>
      <c r="AC3203" s="67" t="str">
        <f>VLOOKUP(P3203,'Customer List'!B:D,3,)</f>
        <v>Local</v>
      </c>
    </row>
    <row r="3204" spans="1:29" hidden="1" x14ac:dyDescent="0.25">
      <c r="A3204" s="25">
        <f t="shared" si="472"/>
        <v>3201</v>
      </c>
      <c r="B3204" s="25" t="s">
        <v>4548</v>
      </c>
      <c r="C3204" s="45" t="s">
        <v>4548</v>
      </c>
      <c r="D3204" s="45" t="s">
        <v>4548</v>
      </c>
      <c r="E3204" s="8">
        <v>172.9</v>
      </c>
      <c r="F3204" s="8">
        <f t="shared" si="476"/>
        <v>15215.2</v>
      </c>
      <c r="G3204" s="54">
        <f t="shared" si="477"/>
        <v>15215.2</v>
      </c>
      <c r="H3204" s="25">
        <v>427402</v>
      </c>
      <c r="I3204" s="25" t="s">
        <v>4643</v>
      </c>
      <c r="J3204" s="25">
        <v>1</v>
      </c>
      <c r="K3204" s="25">
        <v>1</v>
      </c>
      <c r="L3204" s="25">
        <f t="shared" si="478"/>
        <v>0</v>
      </c>
      <c r="M3204" s="25"/>
      <c r="N3204" s="45"/>
      <c r="O3204" s="54"/>
      <c r="P3204" s="25" t="s">
        <v>1140</v>
      </c>
      <c r="Q3204" s="25"/>
      <c r="R3204" s="25"/>
      <c r="S3204" s="3">
        <v>-20</v>
      </c>
      <c r="T3204" s="55"/>
      <c r="U3204" s="25" t="s">
        <v>19</v>
      </c>
      <c r="V3204" s="25" t="str">
        <f>VLOOKUP(P3204,'Customer List'!B:C,2,)</f>
        <v>Delhi</v>
      </c>
      <c r="W3204" s="56"/>
      <c r="X3204" s="45"/>
      <c r="Y3204" s="25" t="str">
        <f t="shared" si="473"/>
        <v/>
      </c>
      <c r="Z3204" s="25" t="str">
        <f t="shared" si="474"/>
        <v/>
      </c>
      <c r="AA3204" s="25" t="str">
        <f t="shared" si="475"/>
        <v/>
      </c>
      <c r="AB3204" s="25" t="str">
        <f>VLOOKUP(U3204,'Currency Sheet'!A:C,3,)</f>
        <v>DOLLAR</v>
      </c>
      <c r="AC3204" s="67" t="str">
        <f>VLOOKUP(P3204,'Customer List'!B:D,3,)</f>
        <v>Local</v>
      </c>
    </row>
    <row r="3205" spans="1:29" hidden="1" x14ac:dyDescent="0.25">
      <c r="A3205" s="25">
        <f t="shared" si="472"/>
        <v>3202</v>
      </c>
      <c r="B3205" s="25" t="s">
        <v>4548</v>
      </c>
      <c r="C3205" s="45" t="s">
        <v>4548</v>
      </c>
      <c r="D3205" s="45" t="s">
        <v>4548</v>
      </c>
      <c r="E3205" s="8">
        <v>213.5</v>
      </c>
      <c r="F3205" s="8">
        <f t="shared" si="476"/>
        <v>18788</v>
      </c>
      <c r="G3205" s="54">
        <f t="shared" si="477"/>
        <v>18788</v>
      </c>
      <c r="H3205" s="25">
        <v>430104</v>
      </c>
      <c r="I3205" s="25" t="s">
        <v>4644</v>
      </c>
      <c r="J3205" s="25">
        <v>1</v>
      </c>
      <c r="K3205" s="25">
        <v>1</v>
      </c>
      <c r="L3205" s="25">
        <f t="shared" si="478"/>
        <v>0</v>
      </c>
      <c r="M3205" s="25"/>
      <c r="N3205" s="45"/>
      <c r="O3205" s="54"/>
      <c r="P3205" s="25" t="s">
        <v>173</v>
      </c>
      <c r="Q3205" s="25"/>
      <c r="R3205" s="25"/>
      <c r="S3205" s="3">
        <v>4</v>
      </c>
      <c r="T3205" s="55"/>
      <c r="U3205" s="25" t="s">
        <v>19</v>
      </c>
      <c r="V3205" s="25" t="str">
        <f>VLOOKUP(P3205,'Customer List'!B:C,2,)</f>
        <v>Kolkata</v>
      </c>
      <c r="W3205" s="56" t="s">
        <v>3749</v>
      </c>
      <c r="X3205" s="45"/>
      <c r="Y3205" s="25" t="str">
        <f t="shared" si="473"/>
        <v/>
      </c>
      <c r="Z3205" s="25" t="str">
        <f t="shared" si="474"/>
        <v/>
      </c>
      <c r="AA3205" s="25" t="str">
        <f t="shared" si="475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hidden="1" x14ac:dyDescent="0.25">
      <c r="A3206" s="25">
        <f t="shared" si="472"/>
        <v>3203</v>
      </c>
      <c r="B3206" s="25" t="s">
        <v>4548</v>
      </c>
      <c r="C3206" s="45" t="s">
        <v>4548</v>
      </c>
      <c r="D3206" s="45" t="s">
        <v>4548</v>
      </c>
      <c r="E3206" s="8">
        <v>213.5</v>
      </c>
      <c r="F3206" s="8">
        <f t="shared" si="476"/>
        <v>18788</v>
      </c>
      <c r="G3206" s="54">
        <f t="shared" si="477"/>
        <v>18788</v>
      </c>
      <c r="H3206" s="25">
        <v>430604</v>
      </c>
      <c r="I3206" s="25" t="s">
        <v>4645</v>
      </c>
      <c r="J3206" s="25">
        <v>1</v>
      </c>
      <c r="K3206" s="25">
        <v>1</v>
      </c>
      <c r="L3206" s="25">
        <f t="shared" si="478"/>
        <v>0</v>
      </c>
      <c r="M3206" s="25"/>
      <c r="N3206" s="45"/>
      <c r="O3206" s="54"/>
      <c r="P3206" s="25" t="s">
        <v>173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Kolkata</v>
      </c>
      <c r="W3206" s="56" t="s">
        <v>3749</v>
      </c>
      <c r="X3206" s="45"/>
      <c r="Y3206" s="25" t="str">
        <f t="shared" si="473"/>
        <v/>
      </c>
      <c r="Z3206" s="25" t="str">
        <f t="shared" si="474"/>
        <v/>
      </c>
      <c r="AA3206" s="25" t="str">
        <f t="shared" si="475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hidden="1" x14ac:dyDescent="0.25">
      <c r="A3207" s="25">
        <f t="shared" si="472"/>
        <v>3204</v>
      </c>
      <c r="B3207" s="25" t="s">
        <v>4548</v>
      </c>
      <c r="C3207" s="45" t="s">
        <v>4548</v>
      </c>
      <c r="D3207" s="45" t="s">
        <v>4548</v>
      </c>
      <c r="E3207" s="8">
        <v>417.75</v>
      </c>
      <c r="F3207" s="8">
        <f t="shared" si="476"/>
        <v>36762</v>
      </c>
      <c r="G3207" s="54">
        <f t="shared" si="477"/>
        <v>36762</v>
      </c>
      <c r="H3207" s="25">
        <v>480019</v>
      </c>
      <c r="I3207" s="25" t="s">
        <v>4646</v>
      </c>
      <c r="J3207" s="25">
        <v>1</v>
      </c>
      <c r="K3207" s="25">
        <v>1</v>
      </c>
      <c r="L3207" s="25">
        <f t="shared" si="478"/>
        <v>0</v>
      </c>
      <c r="M3207" s="25"/>
      <c r="N3207" s="45"/>
      <c r="O3207" s="54"/>
      <c r="P3207" s="25" t="s">
        <v>1901</v>
      </c>
      <c r="Q3207" s="25"/>
      <c r="R3207" s="25"/>
      <c r="S3207" s="3" t="s">
        <v>300</v>
      </c>
      <c r="T3207" s="55"/>
      <c r="U3207" s="25" t="s">
        <v>19</v>
      </c>
      <c r="V3207" s="25" t="str">
        <f>VLOOKUP(P3207,'Customer List'!B:C,2,)</f>
        <v>Mumbai</v>
      </c>
      <c r="W3207" s="56" t="s">
        <v>3751</v>
      </c>
      <c r="X3207" s="45"/>
      <c r="Y3207" s="25" t="str">
        <f t="shared" si="473"/>
        <v/>
      </c>
      <c r="Z3207" s="25" t="str">
        <f t="shared" si="474"/>
        <v/>
      </c>
      <c r="AA3207" s="25" t="str">
        <f t="shared" si="475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hidden="1" x14ac:dyDescent="0.25">
      <c r="A3208" s="25">
        <f t="shared" ref="A3208:A3252" si="479">A3207+1</f>
        <v>3205</v>
      </c>
      <c r="B3208" s="25" t="s">
        <v>4548</v>
      </c>
      <c r="C3208" s="45" t="s">
        <v>4548</v>
      </c>
      <c r="D3208" s="45" t="s">
        <v>4548</v>
      </c>
      <c r="E3208" s="8">
        <v>77</v>
      </c>
      <c r="F3208" s="8">
        <f t="shared" si="476"/>
        <v>6776</v>
      </c>
      <c r="G3208" s="54">
        <f t="shared" si="477"/>
        <v>6776</v>
      </c>
      <c r="H3208" s="25">
        <v>505808</v>
      </c>
      <c r="I3208" s="25" t="s">
        <v>4647</v>
      </c>
      <c r="J3208" s="25">
        <v>1</v>
      </c>
      <c r="K3208" s="25">
        <v>1</v>
      </c>
      <c r="L3208" s="25">
        <f t="shared" si="478"/>
        <v>0</v>
      </c>
      <c r="M3208" s="25"/>
      <c r="N3208" s="45"/>
      <c r="O3208" s="54"/>
      <c r="P3208" s="25" t="s">
        <v>320</v>
      </c>
      <c r="Q3208" s="25"/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 t="s">
        <v>3751</v>
      </c>
      <c r="X3208" s="45"/>
      <c r="Y3208" s="25" t="str">
        <f t="shared" si="473"/>
        <v/>
      </c>
      <c r="Z3208" s="25" t="str">
        <f t="shared" si="474"/>
        <v/>
      </c>
      <c r="AA3208" s="25" t="str">
        <f t="shared" si="475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hidden="1" x14ac:dyDescent="0.25">
      <c r="A3209" s="25">
        <f t="shared" si="479"/>
        <v>3206</v>
      </c>
      <c r="B3209" s="25" t="s">
        <v>4548</v>
      </c>
      <c r="C3209" s="45" t="s">
        <v>4548</v>
      </c>
      <c r="D3209" s="45" t="s">
        <v>4548</v>
      </c>
      <c r="E3209" s="8">
        <v>30.8</v>
      </c>
      <c r="F3209" s="8">
        <f t="shared" si="476"/>
        <v>2710.4</v>
      </c>
      <c r="G3209" s="54">
        <f t="shared" si="477"/>
        <v>2710.4</v>
      </c>
      <c r="H3209" s="25">
        <v>505809</v>
      </c>
      <c r="I3209" s="25" t="s">
        <v>4039</v>
      </c>
      <c r="J3209" s="25">
        <v>1</v>
      </c>
      <c r="K3209" s="25">
        <v>1</v>
      </c>
      <c r="L3209" s="25">
        <f t="shared" si="478"/>
        <v>0</v>
      </c>
      <c r="M3209" s="25"/>
      <c r="N3209" s="45"/>
      <c r="O3209" s="54"/>
      <c r="P3209" s="25" t="s">
        <v>4687</v>
      </c>
      <c r="Q3209" s="25"/>
      <c r="R3209" s="25"/>
      <c r="S3209" s="3">
        <v>4</v>
      </c>
      <c r="T3209" s="55"/>
      <c r="U3209" s="25" t="s">
        <v>19</v>
      </c>
      <c r="V3209" s="25" t="str">
        <f>VLOOKUP(P3209,'Customer List'!B:C,2,)</f>
        <v>Hyderabad</v>
      </c>
      <c r="W3209" s="56" t="s">
        <v>3751</v>
      </c>
      <c r="X3209" s="45"/>
      <c r="Y3209" s="25" t="str">
        <f t="shared" si="473"/>
        <v/>
      </c>
      <c r="Z3209" s="25" t="str">
        <f t="shared" si="474"/>
        <v/>
      </c>
      <c r="AA3209" s="25" t="str">
        <f t="shared" si="475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hidden="1" x14ac:dyDescent="0.25">
      <c r="A3210" s="25">
        <f t="shared" si="479"/>
        <v>3207</v>
      </c>
      <c r="B3210" s="25" t="s">
        <v>4548</v>
      </c>
      <c r="C3210" s="45" t="s">
        <v>4548</v>
      </c>
      <c r="D3210" s="45" t="s">
        <v>4548</v>
      </c>
      <c r="E3210" s="8">
        <v>236.6</v>
      </c>
      <c r="F3210" s="8">
        <f t="shared" si="476"/>
        <v>20820.8</v>
      </c>
      <c r="G3210" s="54">
        <f t="shared" si="477"/>
        <v>20820.8</v>
      </c>
      <c r="H3210" s="25">
        <v>516906</v>
      </c>
      <c r="I3210" s="25" t="s">
        <v>4648</v>
      </c>
      <c r="J3210" s="25">
        <v>1</v>
      </c>
      <c r="K3210" s="25">
        <v>1</v>
      </c>
      <c r="L3210" s="25">
        <f t="shared" si="478"/>
        <v>0</v>
      </c>
      <c r="M3210" s="25"/>
      <c r="N3210" s="45"/>
      <c r="O3210" s="54"/>
      <c r="P3210" s="25" t="s">
        <v>277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Pune</v>
      </c>
      <c r="W3210" s="56" t="s">
        <v>3751</v>
      </c>
      <c r="X3210" s="45"/>
      <c r="Y3210" s="25" t="str">
        <f t="shared" si="473"/>
        <v/>
      </c>
      <c r="Z3210" s="25" t="str">
        <f t="shared" si="474"/>
        <v/>
      </c>
      <c r="AA3210" s="25" t="str">
        <f t="shared" si="475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hidden="1" x14ac:dyDescent="0.25">
      <c r="A3211" s="25">
        <f t="shared" si="479"/>
        <v>3208</v>
      </c>
      <c r="B3211" s="25" t="s">
        <v>4548</v>
      </c>
      <c r="C3211" s="45" t="s">
        <v>4548</v>
      </c>
      <c r="D3211" s="45" t="s">
        <v>4548</v>
      </c>
      <c r="E3211" s="8">
        <v>160.30000000000001</v>
      </c>
      <c r="F3211" s="8">
        <f t="shared" si="476"/>
        <v>14106.400000000001</v>
      </c>
      <c r="G3211" s="54">
        <f t="shared" si="477"/>
        <v>14106.400000000001</v>
      </c>
      <c r="H3211" s="25">
        <v>577002</v>
      </c>
      <c r="I3211" s="25" t="s">
        <v>4649</v>
      </c>
      <c r="J3211" s="25">
        <v>1</v>
      </c>
      <c r="K3211" s="25">
        <v>1</v>
      </c>
      <c r="L3211" s="25">
        <f t="shared" si="478"/>
        <v>0</v>
      </c>
      <c r="M3211" s="25"/>
      <c r="N3211" s="45"/>
      <c r="O3211" s="54"/>
      <c r="P3211" s="25" t="s">
        <v>277</v>
      </c>
      <c r="Q3211" s="25"/>
      <c r="R3211" s="25"/>
      <c r="S3211" s="3">
        <v>-20</v>
      </c>
      <c r="T3211" s="55"/>
      <c r="U3211" s="25" t="s">
        <v>19</v>
      </c>
      <c r="V3211" s="25" t="str">
        <f>VLOOKUP(P3211,'Customer List'!B:C,2,)</f>
        <v>Pune</v>
      </c>
      <c r="W3211" s="56" t="s">
        <v>3751</v>
      </c>
      <c r="X3211" s="45"/>
      <c r="Y3211" s="25" t="str">
        <f t="shared" si="473"/>
        <v/>
      </c>
      <c r="Z3211" s="25" t="str">
        <f t="shared" si="474"/>
        <v/>
      </c>
      <c r="AA3211" s="25" t="str">
        <f t="shared" si="475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hidden="1" x14ac:dyDescent="0.25">
      <c r="A3212" s="25">
        <f t="shared" si="479"/>
        <v>3209</v>
      </c>
      <c r="B3212" s="25" t="s">
        <v>4548</v>
      </c>
      <c r="C3212" s="45" t="s">
        <v>4548</v>
      </c>
      <c r="D3212" s="45" t="s">
        <v>4548</v>
      </c>
      <c r="E3212" s="8">
        <v>102.9</v>
      </c>
      <c r="F3212" s="8">
        <f t="shared" si="476"/>
        <v>9055.2000000000007</v>
      </c>
      <c r="G3212" s="54">
        <f t="shared" si="477"/>
        <v>9055.2000000000007</v>
      </c>
      <c r="H3212" s="25">
        <v>582302</v>
      </c>
      <c r="I3212" s="25" t="s">
        <v>4650</v>
      </c>
      <c r="J3212" s="25">
        <v>1</v>
      </c>
      <c r="K3212" s="25">
        <v>1</v>
      </c>
      <c r="L3212" s="25">
        <f t="shared" si="478"/>
        <v>0</v>
      </c>
      <c r="M3212" s="25"/>
      <c r="N3212" s="45"/>
      <c r="O3212" s="54"/>
      <c r="P3212" s="25" t="s">
        <v>277</v>
      </c>
      <c r="Q3212" s="25"/>
      <c r="R3212" s="25"/>
      <c r="S3212" s="3">
        <v>-20</v>
      </c>
      <c r="T3212" s="55"/>
      <c r="U3212" s="25" t="s">
        <v>19</v>
      </c>
      <c r="V3212" s="25" t="str">
        <f>VLOOKUP(P3212,'Customer List'!B:C,2,)</f>
        <v>Pune</v>
      </c>
      <c r="W3212" s="56" t="s">
        <v>3751</v>
      </c>
      <c r="X3212" s="45"/>
      <c r="Y3212" s="25" t="str">
        <f t="shared" si="473"/>
        <v/>
      </c>
      <c r="Z3212" s="25" t="str">
        <f t="shared" si="474"/>
        <v/>
      </c>
      <c r="AA3212" s="25" t="str">
        <f t="shared" si="475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hidden="1" x14ac:dyDescent="0.25">
      <c r="A3213" s="25">
        <f t="shared" si="479"/>
        <v>3210</v>
      </c>
      <c r="B3213" s="25" t="s">
        <v>4548</v>
      </c>
      <c r="C3213" s="45" t="s">
        <v>4548</v>
      </c>
      <c r="D3213" s="45" t="s">
        <v>4548</v>
      </c>
      <c r="E3213" s="8">
        <v>177.1</v>
      </c>
      <c r="F3213" s="8">
        <f t="shared" si="476"/>
        <v>15584.8</v>
      </c>
      <c r="G3213" s="54">
        <f t="shared" si="477"/>
        <v>31169.599999999999</v>
      </c>
      <c r="H3213" s="25">
        <v>640922</v>
      </c>
      <c r="I3213" s="25" t="s">
        <v>4651</v>
      </c>
      <c r="J3213" s="25">
        <v>2</v>
      </c>
      <c r="K3213" s="25">
        <v>2</v>
      </c>
      <c r="L3213" s="25">
        <f t="shared" si="478"/>
        <v>0</v>
      </c>
      <c r="M3213" s="25"/>
      <c r="N3213" s="45"/>
      <c r="O3213" s="54"/>
      <c r="P3213" s="25" t="s">
        <v>492</v>
      </c>
      <c r="Q3213" s="25"/>
      <c r="R3213" s="25"/>
      <c r="S3213" s="3">
        <v>4</v>
      </c>
      <c r="T3213" s="55"/>
      <c r="U3213" s="25" t="s">
        <v>19</v>
      </c>
      <c r="V3213" s="25" t="str">
        <f>VLOOKUP(P3213,'Customer List'!B:C,2,)</f>
        <v>Haridwar</v>
      </c>
      <c r="W3213" s="56" t="s">
        <v>3749</v>
      </c>
      <c r="X3213" s="45"/>
      <c r="Y3213" s="25" t="str">
        <f t="shared" si="473"/>
        <v/>
      </c>
      <c r="Z3213" s="25" t="str">
        <f t="shared" si="474"/>
        <v/>
      </c>
      <c r="AA3213" s="25" t="str">
        <f t="shared" si="475"/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hidden="1" x14ac:dyDescent="0.25">
      <c r="A3214" s="25">
        <f t="shared" si="479"/>
        <v>3211</v>
      </c>
      <c r="B3214" s="25" t="s">
        <v>4548</v>
      </c>
      <c r="C3214" s="45" t="s">
        <v>4548</v>
      </c>
      <c r="D3214" s="45" t="s">
        <v>4548</v>
      </c>
      <c r="E3214" s="8">
        <v>70.7</v>
      </c>
      <c r="F3214" s="8">
        <f t="shared" si="476"/>
        <v>6221.6</v>
      </c>
      <c r="G3214" s="54">
        <f t="shared" si="477"/>
        <v>6221.6</v>
      </c>
      <c r="H3214" s="25">
        <v>643808</v>
      </c>
      <c r="I3214" s="25" t="s">
        <v>4652</v>
      </c>
      <c r="J3214" s="25">
        <v>1</v>
      </c>
      <c r="K3214" s="25">
        <v>1</v>
      </c>
      <c r="L3214" s="25">
        <f t="shared" si="478"/>
        <v>0</v>
      </c>
      <c r="M3214" s="25"/>
      <c r="N3214" s="45"/>
      <c r="O3214" s="54"/>
      <c r="P3214" s="25" t="s">
        <v>622</v>
      </c>
      <c r="Q3214" s="25"/>
      <c r="R3214" s="25"/>
      <c r="S3214" s="3">
        <v>-20</v>
      </c>
      <c r="T3214" s="55"/>
      <c r="U3214" s="25" t="s">
        <v>19</v>
      </c>
      <c r="V3214" s="25" t="str">
        <f>VLOOKUP(P3214,'Customer List'!B:C,2,)</f>
        <v>Hyderabad</v>
      </c>
      <c r="W3214" s="56" t="s">
        <v>3751</v>
      </c>
      <c r="X3214" s="45"/>
      <c r="Y3214" s="25" t="str">
        <f t="shared" si="473"/>
        <v/>
      </c>
      <c r="Z3214" s="25" t="str">
        <f t="shared" si="474"/>
        <v/>
      </c>
      <c r="AA3214" s="25" t="str">
        <f t="shared" si="475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idden="1" x14ac:dyDescent="0.25">
      <c r="A3215" s="25">
        <f t="shared" si="479"/>
        <v>3212</v>
      </c>
      <c r="B3215" s="25" t="s">
        <v>4548</v>
      </c>
      <c r="C3215" s="45" t="s">
        <v>4548</v>
      </c>
      <c r="D3215" s="45" t="s">
        <v>4548</v>
      </c>
      <c r="E3215" s="8">
        <v>205.1</v>
      </c>
      <c r="F3215" s="8">
        <f t="shared" si="476"/>
        <v>18048.8</v>
      </c>
      <c r="G3215" s="54">
        <f t="shared" si="477"/>
        <v>18048.8</v>
      </c>
      <c r="H3215" s="25">
        <v>644702</v>
      </c>
      <c r="I3215" s="25" t="s">
        <v>4653</v>
      </c>
      <c r="J3215" s="25">
        <v>1</v>
      </c>
      <c r="K3215" s="25">
        <v>1</v>
      </c>
      <c r="L3215" s="25">
        <f t="shared" si="478"/>
        <v>0</v>
      </c>
      <c r="M3215" s="25"/>
      <c r="N3215" s="45"/>
      <c r="O3215" s="54"/>
      <c r="P3215" s="25" t="s">
        <v>192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Chandigarh</v>
      </c>
      <c r="W3215" s="56" t="s">
        <v>3749</v>
      </c>
      <c r="X3215" s="45"/>
      <c r="Y3215" s="25" t="str">
        <f t="shared" ref="Y3215:Y3252" si="480">IF(X3215="", "", X3215-N3215)</f>
        <v/>
      </c>
      <c r="Z3215" s="25" t="str">
        <f t="shared" ref="Z3215:Z3252" si="481">IF(N3215="", "", TEXT(N3215, "dddd"))</f>
        <v/>
      </c>
      <c r="AA3215" s="25" t="str">
        <f t="shared" ref="AA3215:AA3252" si="482">IF(X3215="", "", TEXT(X3215, "dddd"))</f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hidden="1" x14ac:dyDescent="0.25">
      <c r="A3216" s="25">
        <f t="shared" si="479"/>
        <v>3213</v>
      </c>
      <c r="B3216" s="25" t="s">
        <v>4548</v>
      </c>
      <c r="C3216" s="45" t="s">
        <v>4548</v>
      </c>
      <c r="D3216" s="45" t="s">
        <v>4548</v>
      </c>
      <c r="E3216" s="8">
        <v>226.1</v>
      </c>
      <c r="F3216" s="8">
        <f t="shared" si="476"/>
        <v>19896.8</v>
      </c>
      <c r="G3216" s="54">
        <f t="shared" si="477"/>
        <v>19896.8</v>
      </c>
      <c r="H3216" s="25">
        <v>651002</v>
      </c>
      <c r="I3216" s="25" t="s">
        <v>4654</v>
      </c>
      <c r="J3216" s="25">
        <v>1</v>
      </c>
      <c r="K3216" s="25">
        <v>1</v>
      </c>
      <c r="L3216" s="25">
        <f t="shared" si="478"/>
        <v>0</v>
      </c>
      <c r="M3216" s="25"/>
      <c r="N3216" s="45"/>
      <c r="O3216" s="54"/>
      <c r="P3216" s="25" t="s">
        <v>1901</v>
      </c>
      <c r="Q3216" s="25"/>
      <c r="R3216" s="25"/>
      <c r="S3216" s="3">
        <v>4</v>
      </c>
      <c r="T3216" s="55"/>
      <c r="U3216" s="25" t="s">
        <v>19</v>
      </c>
      <c r="V3216" s="25" t="str">
        <f>VLOOKUP(P3216,'Customer List'!B:C,2,)</f>
        <v>Mumbai</v>
      </c>
      <c r="W3216" s="56" t="s">
        <v>3751</v>
      </c>
      <c r="X3216" s="45"/>
      <c r="Y3216" s="25" t="str">
        <f t="shared" si="480"/>
        <v/>
      </c>
      <c r="Z3216" s="25" t="str">
        <f t="shared" si="481"/>
        <v/>
      </c>
      <c r="AA3216" s="25" t="str">
        <f t="shared" si="482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hidden="1" x14ac:dyDescent="0.25">
      <c r="A3217" s="25">
        <f t="shared" si="479"/>
        <v>3214</v>
      </c>
      <c r="B3217" s="25" t="s">
        <v>4548</v>
      </c>
      <c r="C3217" s="45" t="s">
        <v>4548</v>
      </c>
      <c r="D3217" s="45" t="s">
        <v>4548</v>
      </c>
      <c r="E3217" s="8">
        <v>136.5</v>
      </c>
      <c r="F3217" s="8">
        <f t="shared" si="476"/>
        <v>12012</v>
      </c>
      <c r="G3217" s="54">
        <f t="shared" si="477"/>
        <v>12012</v>
      </c>
      <c r="H3217" s="25">
        <v>653813</v>
      </c>
      <c r="I3217" s="25" t="s">
        <v>4655</v>
      </c>
      <c r="J3217" s="25">
        <v>1</v>
      </c>
      <c r="K3217" s="25">
        <v>1</v>
      </c>
      <c r="L3217" s="25">
        <f t="shared" si="478"/>
        <v>0</v>
      </c>
      <c r="M3217" s="25"/>
      <c r="N3217" s="45"/>
      <c r="O3217" s="54"/>
      <c r="P3217" s="25" t="s">
        <v>173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Kolkata</v>
      </c>
      <c r="W3217" s="56" t="s">
        <v>3749</v>
      </c>
      <c r="X3217" s="45"/>
      <c r="Y3217" s="25" t="str">
        <f t="shared" si="480"/>
        <v/>
      </c>
      <c r="Z3217" s="25" t="str">
        <f t="shared" si="481"/>
        <v/>
      </c>
      <c r="AA3217" s="25" t="str">
        <f t="shared" si="482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hidden="1" x14ac:dyDescent="0.25">
      <c r="A3218" s="25">
        <f t="shared" si="479"/>
        <v>3215</v>
      </c>
      <c r="B3218" s="25" t="s">
        <v>4548</v>
      </c>
      <c r="C3218" s="45" t="s">
        <v>4548</v>
      </c>
      <c r="D3218" s="45" t="s">
        <v>4548</v>
      </c>
      <c r="E3218" s="8">
        <v>177.1</v>
      </c>
      <c r="F3218" s="8">
        <f t="shared" si="476"/>
        <v>15584.8</v>
      </c>
      <c r="G3218" s="54">
        <f t="shared" si="477"/>
        <v>15584.8</v>
      </c>
      <c r="H3218" s="25">
        <v>691502</v>
      </c>
      <c r="I3218" s="25" t="s">
        <v>4656</v>
      </c>
      <c r="J3218" s="25">
        <v>1</v>
      </c>
      <c r="K3218" s="25">
        <v>1</v>
      </c>
      <c r="L3218" s="25">
        <f t="shared" si="478"/>
        <v>0</v>
      </c>
      <c r="M3218" s="25"/>
      <c r="N3218" s="45"/>
      <c r="O3218" s="54"/>
      <c r="P3218" s="25" t="s">
        <v>1901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Mumbai</v>
      </c>
      <c r="W3218" s="56" t="s">
        <v>3751</v>
      </c>
      <c r="X3218" s="45"/>
      <c r="Y3218" s="25" t="str">
        <f t="shared" si="480"/>
        <v/>
      </c>
      <c r="Z3218" s="25" t="str">
        <f t="shared" si="481"/>
        <v/>
      </c>
      <c r="AA3218" s="25" t="str">
        <f t="shared" si="482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hidden="1" x14ac:dyDescent="0.25">
      <c r="A3219" s="25">
        <f t="shared" si="479"/>
        <v>3216</v>
      </c>
      <c r="B3219" s="25" t="s">
        <v>4548</v>
      </c>
      <c r="C3219" s="45" t="s">
        <v>4548</v>
      </c>
      <c r="D3219" s="45" t="s">
        <v>4548</v>
      </c>
      <c r="E3219" s="8">
        <v>177.1</v>
      </c>
      <c r="F3219" s="8">
        <f t="shared" si="476"/>
        <v>15584.8</v>
      </c>
      <c r="G3219" s="54">
        <f t="shared" si="477"/>
        <v>15584.8</v>
      </c>
      <c r="H3219" s="25">
        <v>692802</v>
      </c>
      <c r="I3219" s="25" t="s">
        <v>4657</v>
      </c>
      <c r="J3219" s="25">
        <v>1</v>
      </c>
      <c r="K3219" s="25">
        <v>1</v>
      </c>
      <c r="L3219" s="25">
        <f t="shared" si="478"/>
        <v>0</v>
      </c>
      <c r="M3219" s="25"/>
      <c r="N3219" s="45"/>
      <c r="O3219" s="54"/>
      <c r="P3219" s="25" t="s">
        <v>277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Pune</v>
      </c>
      <c r="W3219" s="56" t="s">
        <v>3751</v>
      </c>
      <c r="X3219" s="45"/>
      <c r="Y3219" s="25" t="str">
        <f t="shared" si="480"/>
        <v/>
      </c>
      <c r="Z3219" s="25" t="str">
        <f t="shared" si="481"/>
        <v/>
      </c>
      <c r="AA3219" s="25" t="str">
        <f t="shared" si="482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hidden="1" x14ac:dyDescent="0.25">
      <c r="A3220" s="25">
        <f t="shared" si="479"/>
        <v>3217</v>
      </c>
      <c r="B3220" s="25" t="s">
        <v>4548</v>
      </c>
      <c r="C3220" s="45" t="s">
        <v>4548</v>
      </c>
      <c r="D3220" s="45" t="s">
        <v>4548</v>
      </c>
      <c r="E3220" s="8">
        <v>200.9</v>
      </c>
      <c r="F3220" s="8">
        <f t="shared" si="476"/>
        <v>17679.2</v>
      </c>
      <c r="G3220" s="54">
        <f t="shared" si="477"/>
        <v>17679.2</v>
      </c>
      <c r="H3220" s="25">
        <v>693504</v>
      </c>
      <c r="I3220" s="25" t="s">
        <v>4658</v>
      </c>
      <c r="J3220" s="25">
        <v>1</v>
      </c>
      <c r="K3220" s="25">
        <v>1</v>
      </c>
      <c r="L3220" s="25">
        <f t="shared" si="478"/>
        <v>0</v>
      </c>
      <c r="M3220" s="25"/>
      <c r="N3220" s="45"/>
      <c r="O3220" s="54"/>
      <c r="P3220" s="25" t="s">
        <v>903</v>
      </c>
      <c r="Q3220" s="25"/>
      <c r="R3220" s="25"/>
      <c r="S3220" s="3">
        <v>4</v>
      </c>
      <c r="T3220" s="55"/>
      <c r="U3220" s="25" t="s">
        <v>19</v>
      </c>
      <c r="V3220" s="25" t="str">
        <f>VLOOKUP(P3220,'Customer List'!B:C,2,)</f>
        <v>Delhi</v>
      </c>
      <c r="W3220" s="56"/>
      <c r="X3220" s="45"/>
      <c r="Y3220" s="25" t="str">
        <f t="shared" si="480"/>
        <v/>
      </c>
      <c r="Z3220" s="25" t="str">
        <f t="shared" si="481"/>
        <v/>
      </c>
      <c r="AA3220" s="25" t="str">
        <f t="shared" si="482"/>
        <v/>
      </c>
      <c r="AB3220" s="25" t="str">
        <f>VLOOKUP(U3220,'Currency Sheet'!A:C,3,)</f>
        <v>DOLLAR</v>
      </c>
      <c r="AC3220" s="67" t="str">
        <f>VLOOKUP(P3220,'Customer List'!B:D,3,)</f>
        <v>Local</v>
      </c>
    </row>
    <row r="3221" spans="1:29" hidden="1" x14ac:dyDescent="0.25">
      <c r="A3221" s="25">
        <f t="shared" si="479"/>
        <v>3218</v>
      </c>
      <c r="B3221" s="25" t="s">
        <v>4548</v>
      </c>
      <c r="C3221" s="45" t="s">
        <v>4548</v>
      </c>
      <c r="D3221" s="45" t="s">
        <v>4548</v>
      </c>
      <c r="E3221" s="8">
        <v>277.2</v>
      </c>
      <c r="F3221" s="8">
        <f t="shared" si="476"/>
        <v>24393.599999999999</v>
      </c>
      <c r="G3221" s="54">
        <f t="shared" si="477"/>
        <v>24393.599999999999</v>
      </c>
      <c r="H3221" s="25">
        <v>696806</v>
      </c>
      <c r="I3221" s="25" t="s">
        <v>4659</v>
      </c>
      <c r="J3221" s="25">
        <v>1</v>
      </c>
      <c r="K3221" s="25">
        <v>1</v>
      </c>
      <c r="L3221" s="25">
        <f t="shared" si="478"/>
        <v>0</v>
      </c>
      <c r="M3221" s="25"/>
      <c r="N3221" s="45"/>
      <c r="O3221" s="54"/>
      <c r="P3221" s="25" t="s">
        <v>173</v>
      </c>
      <c r="Q3221" s="25"/>
      <c r="R3221" s="25"/>
      <c r="S3221" s="3">
        <v>4</v>
      </c>
      <c r="T3221" s="55"/>
      <c r="U3221" s="25" t="s">
        <v>19</v>
      </c>
      <c r="V3221" s="25" t="str">
        <f>VLOOKUP(P3221,'Customer List'!B:C,2,)</f>
        <v>Kolkata</v>
      </c>
      <c r="W3221" s="56" t="s">
        <v>3749</v>
      </c>
      <c r="X3221" s="45"/>
      <c r="Y3221" s="25" t="str">
        <f t="shared" si="480"/>
        <v/>
      </c>
      <c r="Z3221" s="25" t="str">
        <f t="shared" si="481"/>
        <v/>
      </c>
      <c r="AA3221" s="25" t="str">
        <f t="shared" si="482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hidden="1" x14ac:dyDescent="0.25">
      <c r="A3222" s="25">
        <f t="shared" si="479"/>
        <v>3219</v>
      </c>
      <c r="B3222" s="25" t="s">
        <v>4548</v>
      </c>
      <c r="C3222" s="45" t="s">
        <v>4548</v>
      </c>
      <c r="D3222" s="45" t="s">
        <v>4548</v>
      </c>
      <c r="E3222" s="8">
        <v>273</v>
      </c>
      <c r="F3222" s="8">
        <f t="shared" si="476"/>
        <v>24024</v>
      </c>
      <c r="G3222" s="54">
        <f t="shared" si="477"/>
        <v>24024</v>
      </c>
      <c r="H3222" s="25">
        <v>696814</v>
      </c>
      <c r="I3222" s="25" t="s">
        <v>4660</v>
      </c>
      <c r="J3222" s="25">
        <v>1</v>
      </c>
      <c r="K3222" s="25">
        <v>1</v>
      </c>
      <c r="L3222" s="25">
        <f t="shared" si="478"/>
        <v>0</v>
      </c>
      <c r="M3222" s="25"/>
      <c r="N3222" s="45"/>
      <c r="O3222" s="54"/>
      <c r="P3222" s="25" t="s">
        <v>618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Bhuvneshwar</v>
      </c>
      <c r="W3222" s="56" t="s">
        <v>4688</v>
      </c>
      <c r="X3222" s="45"/>
      <c r="Y3222" s="25" t="str">
        <f t="shared" si="480"/>
        <v/>
      </c>
      <c r="Z3222" s="25" t="str">
        <f t="shared" si="481"/>
        <v/>
      </c>
      <c r="AA3222" s="25" t="str">
        <f t="shared" si="482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hidden="1" x14ac:dyDescent="0.25">
      <c r="A3223" s="25">
        <f t="shared" si="479"/>
        <v>3220</v>
      </c>
      <c r="B3223" s="25" t="s">
        <v>4548</v>
      </c>
      <c r="C3223" s="45" t="s">
        <v>4548</v>
      </c>
      <c r="D3223" s="45" t="s">
        <v>4548</v>
      </c>
      <c r="E3223" s="8">
        <v>82.6</v>
      </c>
      <c r="F3223" s="8">
        <f t="shared" si="476"/>
        <v>7268.7999999999993</v>
      </c>
      <c r="G3223" s="54">
        <f t="shared" si="477"/>
        <v>7268.7999999999993</v>
      </c>
      <c r="H3223" s="25">
        <v>740153</v>
      </c>
      <c r="I3223" s="25" t="s">
        <v>4661</v>
      </c>
      <c r="J3223" s="25">
        <v>1</v>
      </c>
      <c r="K3223" s="25">
        <v>1</v>
      </c>
      <c r="L3223" s="25">
        <f t="shared" si="478"/>
        <v>0</v>
      </c>
      <c r="M3223" s="25"/>
      <c r="N3223" s="45"/>
      <c r="O3223" s="54"/>
      <c r="P3223" s="25" t="s">
        <v>630</v>
      </c>
      <c r="Q3223" s="25"/>
      <c r="R3223" s="25"/>
      <c r="S3223" s="3">
        <v>4</v>
      </c>
      <c r="T3223" s="55"/>
      <c r="U3223" s="25" t="s">
        <v>19</v>
      </c>
      <c r="V3223" s="25" t="str">
        <f>VLOOKUP(P3223,'Customer List'!B:C,2,)</f>
        <v>Gujrat</v>
      </c>
      <c r="W3223" s="56" t="s">
        <v>3751</v>
      </c>
      <c r="X3223" s="45"/>
      <c r="Y3223" s="25" t="str">
        <f t="shared" si="480"/>
        <v/>
      </c>
      <c r="Z3223" s="25" t="str">
        <f t="shared" si="481"/>
        <v/>
      </c>
      <c r="AA3223" s="25" t="str">
        <f t="shared" si="482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hidden="1" x14ac:dyDescent="0.25">
      <c r="A3224" s="25">
        <f t="shared" si="479"/>
        <v>3221</v>
      </c>
      <c r="B3224" s="25" t="s">
        <v>4548</v>
      </c>
      <c r="C3224" s="45" t="s">
        <v>4548</v>
      </c>
      <c r="D3224" s="45" t="s">
        <v>4548</v>
      </c>
      <c r="E3224" s="8">
        <v>82.6</v>
      </c>
      <c r="F3224" s="8">
        <f t="shared" si="476"/>
        <v>7268.7999999999993</v>
      </c>
      <c r="G3224" s="54">
        <f t="shared" si="477"/>
        <v>7268.7999999999993</v>
      </c>
      <c r="H3224" s="25">
        <v>740154</v>
      </c>
      <c r="I3224" s="25" t="s">
        <v>4662</v>
      </c>
      <c r="J3224" s="25">
        <v>1</v>
      </c>
      <c r="K3224" s="25">
        <v>1</v>
      </c>
      <c r="L3224" s="25">
        <f t="shared" si="478"/>
        <v>0</v>
      </c>
      <c r="M3224" s="25"/>
      <c r="N3224" s="45"/>
      <c r="O3224" s="54"/>
      <c r="P3224" s="25" t="s">
        <v>630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Gujrat</v>
      </c>
      <c r="W3224" s="56" t="s">
        <v>3751</v>
      </c>
      <c r="X3224" s="45"/>
      <c r="Y3224" s="25" t="str">
        <f t="shared" si="480"/>
        <v/>
      </c>
      <c r="Z3224" s="25" t="str">
        <f t="shared" si="481"/>
        <v/>
      </c>
      <c r="AA3224" s="25" t="str">
        <f t="shared" si="482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hidden="1" x14ac:dyDescent="0.25">
      <c r="A3225" s="25">
        <f t="shared" si="479"/>
        <v>3222</v>
      </c>
      <c r="B3225" s="25" t="s">
        <v>4548</v>
      </c>
      <c r="C3225" s="45" t="s">
        <v>4548</v>
      </c>
      <c r="D3225" s="45" t="s">
        <v>4548</v>
      </c>
      <c r="E3225" s="8">
        <v>82.6</v>
      </c>
      <c r="F3225" s="8">
        <f t="shared" si="476"/>
        <v>7268.7999999999993</v>
      </c>
      <c r="G3225" s="54">
        <f t="shared" si="477"/>
        <v>7268.7999999999993</v>
      </c>
      <c r="H3225" s="25">
        <v>740155</v>
      </c>
      <c r="I3225" s="25" t="s">
        <v>4663</v>
      </c>
      <c r="J3225" s="25">
        <v>1</v>
      </c>
      <c r="K3225" s="25">
        <v>1</v>
      </c>
      <c r="L3225" s="25">
        <f t="shared" si="478"/>
        <v>0</v>
      </c>
      <c r="M3225" s="25"/>
      <c r="N3225" s="45"/>
      <c r="O3225" s="54"/>
      <c r="P3225" s="25" t="s">
        <v>630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Gujrat</v>
      </c>
      <c r="W3225" s="56" t="s">
        <v>3751</v>
      </c>
      <c r="X3225" s="45"/>
      <c r="Y3225" s="25" t="str">
        <f t="shared" si="480"/>
        <v/>
      </c>
      <c r="Z3225" s="25" t="str">
        <f t="shared" si="481"/>
        <v/>
      </c>
      <c r="AA3225" s="25" t="str">
        <f t="shared" si="482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hidden="1" x14ac:dyDescent="0.25">
      <c r="A3226" s="25">
        <f t="shared" si="479"/>
        <v>3223</v>
      </c>
      <c r="B3226" s="25" t="s">
        <v>4548</v>
      </c>
      <c r="C3226" s="45" t="s">
        <v>4548</v>
      </c>
      <c r="D3226" s="45" t="s">
        <v>4548</v>
      </c>
      <c r="E3226" s="8">
        <v>82.6</v>
      </c>
      <c r="F3226" s="8">
        <f t="shared" si="476"/>
        <v>7268.7999999999993</v>
      </c>
      <c r="G3226" s="54">
        <f t="shared" si="477"/>
        <v>7268.7999999999993</v>
      </c>
      <c r="H3226" s="25">
        <v>740156</v>
      </c>
      <c r="I3226" s="25" t="s">
        <v>4664</v>
      </c>
      <c r="J3226" s="25">
        <v>1</v>
      </c>
      <c r="K3226" s="25">
        <v>1</v>
      </c>
      <c r="L3226" s="25">
        <f t="shared" si="478"/>
        <v>0</v>
      </c>
      <c r="M3226" s="25"/>
      <c r="N3226" s="45"/>
      <c r="O3226" s="54"/>
      <c r="P3226" s="25" t="s">
        <v>630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Gujrat</v>
      </c>
      <c r="W3226" s="56" t="s">
        <v>3751</v>
      </c>
      <c r="X3226" s="45"/>
      <c r="Y3226" s="25" t="str">
        <f t="shared" si="480"/>
        <v/>
      </c>
      <c r="Z3226" s="25" t="str">
        <f t="shared" si="481"/>
        <v/>
      </c>
      <c r="AA3226" s="25" t="str">
        <f t="shared" si="482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hidden="1" x14ac:dyDescent="0.25">
      <c r="A3227" s="25">
        <f t="shared" si="479"/>
        <v>3224</v>
      </c>
      <c r="B3227" s="25" t="s">
        <v>4548</v>
      </c>
      <c r="C3227" s="45" t="s">
        <v>4548</v>
      </c>
      <c r="D3227" s="45" t="s">
        <v>4548</v>
      </c>
      <c r="E3227" s="8">
        <v>82.6</v>
      </c>
      <c r="F3227" s="8">
        <f t="shared" si="476"/>
        <v>7268.7999999999993</v>
      </c>
      <c r="G3227" s="54">
        <f t="shared" si="477"/>
        <v>7268.7999999999993</v>
      </c>
      <c r="H3227" s="25">
        <v>740157</v>
      </c>
      <c r="I3227" s="25" t="s">
        <v>4665</v>
      </c>
      <c r="J3227" s="25">
        <v>1</v>
      </c>
      <c r="K3227" s="25">
        <v>1</v>
      </c>
      <c r="L3227" s="25">
        <f t="shared" si="478"/>
        <v>0</v>
      </c>
      <c r="M3227" s="25"/>
      <c r="N3227" s="45"/>
      <c r="O3227" s="54"/>
      <c r="P3227" s="25" t="s">
        <v>630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Gujrat</v>
      </c>
      <c r="W3227" s="56" t="s">
        <v>3751</v>
      </c>
      <c r="X3227" s="45"/>
      <c r="Y3227" s="25" t="str">
        <f t="shared" si="480"/>
        <v/>
      </c>
      <c r="Z3227" s="25" t="str">
        <f t="shared" si="481"/>
        <v/>
      </c>
      <c r="AA3227" s="25" t="str">
        <f t="shared" si="482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hidden="1" x14ac:dyDescent="0.25">
      <c r="A3228" s="25">
        <f t="shared" si="479"/>
        <v>3225</v>
      </c>
      <c r="B3228" s="25" t="s">
        <v>4548</v>
      </c>
      <c r="C3228" s="45" t="s">
        <v>4548</v>
      </c>
      <c r="D3228" s="45" t="s">
        <v>4548</v>
      </c>
      <c r="E3228" s="8">
        <v>82.6</v>
      </c>
      <c r="F3228" s="8">
        <f t="shared" si="476"/>
        <v>7268.7999999999993</v>
      </c>
      <c r="G3228" s="54">
        <f t="shared" si="477"/>
        <v>7268.7999999999993</v>
      </c>
      <c r="H3228" s="25">
        <v>740158</v>
      </c>
      <c r="I3228" s="25" t="s">
        <v>4666</v>
      </c>
      <c r="J3228" s="25">
        <v>1</v>
      </c>
      <c r="K3228" s="25">
        <v>1</v>
      </c>
      <c r="L3228" s="25">
        <f t="shared" si="478"/>
        <v>0</v>
      </c>
      <c r="M3228" s="25"/>
      <c r="N3228" s="45"/>
      <c r="O3228" s="54"/>
      <c r="P3228" s="25" t="s">
        <v>630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Gujrat</v>
      </c>
      <c r="W3228" s="56" t="s">
        <v>3751</v>
      </c>
      <c r="X3228" s="45"/>
      <c r="Y3228" s="25" t="str">
        <f t="shared" si="480"/>
        <v/>
      </c>
      <c r="Z3228" s="25" t="str">
        <f t="shared" si="481"/>
        <v/>
      </c>
      <c r="AA3228" s="25" t="str">
        <f t="shared" si="482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hidden="1" x14ac:dyDescent="0.25">
      <c r="A3229" s="25">
        <f t="shared" si="479"/>
        <v>3226</v>
      </c>
      <c r="B3229" s="25" t="s">
        <v>4548</v>
      </c>
      <c r="C3229" s="45" t="s">
        <v>4548</v>
      </c>
      <c r="D3229" s="45" t="s">
        <v>4548</v>
      </c>
      <c r="E3229" s="8">
        <v>82.6</v>
      </c>
      <c r="F3229" s="8">
        <f t="shared" si="476"/>
        <v>7268.7999999999993</v>
      </c>
      <c r="G3229" s="54">
        <f t="shared" si="477"/>
        <v>7268.7999999999993</v>
      </c>
      <c r="H3229" s="25">
        <v>740159</v>
      </c>
      <c r="I3229" s="25" t="s">
        <v>4667</v>
      </c>
      <c r="J3229" s="25">
        <v>1</v>
      </c>
      <c r="K3229" s="25">
        <v>1</v>
      </c>
      <c r="L3229" s="25">
        <f t="shared" si="478"/>
        <v>0</v>
      </c>
      <c r="M3229" s="25"/>
      <c r="N3229" s="45"/>
      <c r="O3229" s="54"/>
      <c r="P3229" s="25" t="s">
        <v>630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Gujrat</v>
      </c>
      <c r="W3229" s="56" t="s">
        <v>3751</v>
      </c>
      <c r="X3229" s="45"/>
      <c r="Y3229" s="25" t="str">
        <f t="shared" si="480"/>
        <v/>
      </c>
      <c r="Z3229" s="25" t="str">
        <f t="shared" si="481"/>
        <v/>
      </c>
      <c r="AA3229" s="25" t="str">
        <f t="shared" si="482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hidden="1" x14ac:dyDescent="0.25">
      <c r="A3230" s="25">
        <f t="shared" si="479"/>
        <v>3227</v>
      </c>
      <c r="B3230" s="25" t="s">
        <v>4548</v>
      </c>
      <c r="C3230" s="45" t="s">
        <v>4548</v>
      </c>
      <c r="D3230" s="45" t="s">
        <v>4548</v>
      </c>
      <c r="E3230" s="8">
        <v>82.6</v>
      </c>
      <c r="F3230" s="8">
        <f t="shared" ref="F3230:F3252" si="483">IF(AB3230="DOLLAR",E3230*88,E3230)</f>
        <v>7268.7999999999993</v>
      </c>
      <c r="G3230" s="54">
        <f t="shared" ref="G3230:G3252" si="484">F3230*J3230</f>
        <v>7268.7999999999993</v>
      </c>
      <c r="H3230" s="25">
        <v>740161</v>
      </c>
      <c r="I3230" s="25" t="s">
        <v>4668</v>
      </c>
      <c r="J3230" s="25">
        <v>1</v>
      </c>
      <c r="K3230" s="25">
        <v>1</v>
      </c>
      <c r="L3230" s="25">
        <f t="shared" si="478"/>
        <v>0</v>
      </c>
      <c r="M3230" s="25"/>
      <c r="N3230" s="45"/>
      <c r="O3230" s="54"/>
      <c r="P3230" s="25" t="s">
        <v>630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Gujrat</v>
      </c>
      <c r="W3230" s="56" t="s">
        <v>3751</v>
      </c>
      <c r="X3230" s="45"/>
      <c r="Y3230" s="25" t="str">
        <f t="shared" si="480"/>
        <v/>
      </c>
      <c r="Z3230" s="25" t="str">
        <f t="shared" si="481"/>
        <v/>
      </c>
      <c r="AA3230" s="25" t="str">
        <f t="shared" si="482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hidden="1" x14ac:dyDescent="0.25">
      <c r="A3231" s="25">
        <f t="shared" si="479"/>
        <v>3228</v>
      </c>
      <c r="B3231" s="25" t="s">
        <v>4548</v>
      </c>
      <c r="C3231" s="45" t="s">
        <v>4548</v>
      </c>
      <c r="D3231" s="45" t="s">
        <v>4548</v>
      </c>
      <c r="E3231" s="8">
        <v>205.8</v>
      </c>
      <c r="F3231" s="8">
        <f t="shared" si="483"/>
        <v>18110.400000000001</v>
      </c>
      <c r="G3231" s="54">
        <f t="shared" si="484"/>
        <v>18110.400000000001</v>
      </c>
      <c r="H3231" s="25">
        <v>740165</v>
      </c>
      <c r="I3231" s="25" t="s">
        <v>4669</v>
      </c>
      <c r="J3231" s="25">
        <v>1</v>
      </c>
      <c r="K3231" s="25">
        <v>1</v>
      </c>
      <c r="L3231" s="25">
        <f t="shared" si="478"/>
        <v>0</v>
      </c>
      <c r="M3231" s="25"/>
      <c r="N3231" s="45"/>
      <c r="O3231" s="54"/>
      <c r="P3231" s="25" t="s">
        <v>630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Gujrat</v>
      </c>
      <c r="W3231" s="56" t="s">
        <v>3751</v>
      </c>
      <c r="X3231" s="45"/>
      <c r="Y3231" s="25" t="str">
        <f t="shared" si="480"/>
        <v/>
      </c>
      <c r="Z3231" s="25" t="str">
        <f t="shared" si="481"/>
        <v/>
      </c>
      <c r="AA3231" s="25" t="str">
        <f t="shared" si="482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hidden="1" x14ac:dyDescent="0.25">
      <c r="A3232" s="25">
        <f t="shared" si="479"/>
        <v>3229</v>
      </c>
      <c r="B3232" s="25" t="s">
        <v>4548</v>
      </c>
      <c r="C3232" s="45" t="s">
        <v>4548</v>
      </c>
      <c r="D3232" s="45" t="s">
        <v>4548</v>
      </c>
      <c r="E3232" s="8">
        <v>82.6</v>
      </c>
      <c r="F3232" s="8">
        <f t="shared" si="483"/>
        <v>7268.7999999999993</v>
      </c>
      <c r="G3232" s="54">
        <f t="shared" si="484"/>
        <v>7268.7999999999993</v>
      </c>
      <c r="H3232" s="25">
        <v>740368</v>
      </c>
      <c r="I3232" s="25" t="s">
        <v>4139</v>
      </c>
      <c r="J3232" s="25">
        <v>1</v>
      </c>
      <c r="K3232" s="25">
        <v>1</v>
      </c>
      <c r="L3232" s="25">
        <f t="shared" si="478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3751</v>
      </c>
      <c r="X3232" s="45"/>
      <c r="Y3232" s="25" t="str">
        <f t="shared" si="480"/>
        <v/>
      </c>
      <c r="Z3232" s="25" t="str">
        <f t="shared" si="481"/>
        <v/>
      </c>
      <c r="AA3232" s="25" t="str">
        <f t="shared" si="482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hidden="1" x14ac:dyDescent="0.25">
      <c r="A3233" s="25">
        <f t="shared" si="479"/>
        <v>3230</v>
      </c>
      <c r="B3233" s="25" t="s">
        <v>4548</v>
      </c>
      <c r="C3233" s="45" t="s">
        <v>4548</v>
      </c>
      <c r="D3233" s="45" t="s">
        <v>4548</v>
      </c>
      <c r="E3233" s="8">
        <v>41.3</v>
      </c>
      <c r="F3233" s="8">
        <f t="shared" si="483"/>
        <v>3634.3999999999996</v>
      </c>
      <c r="G3233" s="54">
        <f t="shared" si="484"/>
        <v>3634.3999999999996</v>
      </c>
      <c r="H3233" s="25">
        <v>740371</v>
      </c>
      <c r="I3233" s="25" t="s">
        <v>4670</v>
      </c>
      <c r="J3233" s="25">
        <v>1</v>
      </c>
      <c r="K3233" s="25">
        <v>1</v>
      </c>
      <c r="L3233" s="25">
        <f t="shared" si="478"/>
        <v>0</v>
      </c>
      <c r="M3233" s="25"/>
      <c r="N3233" s="45"/>
      <c r="O3233" s="54"/>
      <c r="P3233" s="25" t="s">
        <v>630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Gujrat</v>
      </c>
      <c r="W3233" s="56" t="s">
        <v>3751</v>
      </c>
      <c r="X3233" s="45"/>
      <c r="Y3233" s="25" t="str">
        <f t="shared" si="480"/>
        <v/>
      </c>
      <c r="Z3233" s="25" t="str">
        <f t="shared" si="481"/>
        <v/>
      </c>
      <c r="AA3233" s="25" t="str">
        <f t="shared" si="482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hidden="1" x14ac:dyDescent="0.25">
      <c r="A3234" s="25">
        <f t="shared" si="479"/>
        <v>3231</v>
      </c>
      <c r="B3234" s="25" t="s">
        <v>4548</v>
      </c>
      <c r="C3234" s="45" t="s">
        <v>4548</v>
      </c>
      <c r="D3234" s="45" t="s">
        <v>4548</v>
      </c>
      <c r="E3234" s="8">
        <v>82.6</v>
      </c>
      <c r="F3234" s="8">
        <f t="shared" si="483"/>
        <v>7268.7999999999993</v>
      </c>
      <c r="G3234" s="54">
        <f t="shared" si="484"/>
        <v>7268.7999999999993</v>
      </c>
      <c r="H3234" s="25">
        <v>740373</v>
      </c>
      <c r="I3234" s="25" t="s">
        <v>4671</v>
      </c>
      <c r="J3234" s="25">
        <v>1</v>
      </c>
      <c r="K3234" s="25">
        <v>1</v>
      </c>
      <c r="L3234" s="25">
        <f t="shared" si="478"/>
        <v>0</v>
      </c>
      <c r="M3234" s="25"/>
      <c r="N3234" s="45"/>
      <c r="O3234" s="54"/>
      <c r="P3234" s="25" t="s">
        <v>630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Gujrat</v>
      </c>
      <c r="W3234" s="56" t="s">
        <v>3751</v>
      </c>
      <c r="X3234" s="45"/>
      <c r="Y3234" s="25" t="str">
        <f t="shared" si="480"/>
        <v/>
      </c>
      <c r="Z3234" s="25" t="str">
        <f t="shared" si="481"/>
        <v/>
      </c>
      <c r="AA3234" s="25" t="str">
        <f t="shared" si="482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hidden="1" x14ac:dyDescent="0.25">
      <c r="A3235" s="25">
        <f t="shared" si="479"/>
        <v>3232</v>
      </c>
      <c r="B3235" s="25" t="s">
        <v>4548</v>
      </c>
      <c r="C3235" s="45" t="s">
        <v>4548</v>
      </c>
      <c r="D3235" s="45" t="s">
        <v>4548</v>
      </c>
      <c r="E3235" s="8">
        <v>4.8999999999999995</v>
      </c>
      <c r="F3235" s="8">
        <f t="shared" si="483"/>
        <v>431.19999999999993</v>
      </c>
      <c r="G3235" s="54">
        <f t="shared" si="484"/>
        <v>862.39999999999986</v>
      </c>
      <c r="H3235" s="25">
        <v>740379</v>
      </c>
      <c r="I3235" s="25" t="s">
        <v>3780</v>
      </c>
      <c r="J3235" s="25">
        <v>2</v>
      </c>
      <c r="K3235" s="25">
        <v>2</v>
      </c>
      <c r="L3235" s="25">
        <f t="shared" si="478"/>
        <v>0</v>
      </c>
      <c r="M3235" s="25"/>
      <c r="N3235" s="45"/>
      <c r="O3235" s="54"/>
      <c r="P3235" s="25" t="s">
        <v>630</v>
      </c>
      <c r="Q3235" s="25"/>
      <c r="R3235" s="25"/>
      <c r="S3235" s="3" t="s">
        <v>300</v>
      </c>
      <c r="T3235" s="55" t="s">
        <v>610</v>
      </c>
      <c r="U3235" s="25" t="s">
        <v>19</v>
      </c>
      <c r="V3235" s="25" t="str">
        <f>VLOOKUP(P3235,'Customer List'!B:C,2,)</f>
        <v>Gujrat</v>
      </c>
      <c r="W3235" s="56" t="s">
        <v>4692</v>
      </c>
      <c r="X3235" s="45"/>
      <c r="Y3235" s="25" t="str">
        <f t="shared" si="480"/>
        <v/>
      </c>
      <c r="Z3235" s="25" t="str">
        <f t="shared" si="481"/>
        <v/>
      </c>
      <c r="AA3235" s="25" t="str">
        <f t="shared" si="482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hidden="1" x14ac:dyDescent="0.25">
      <c r="A3236" s="25">
        <f t="shared" si="479"/>
        <v>3233</v>
      </c>
      <c r="B3236" s="25" t="s">
        <v>4548</v>
      </c>
      <c r="C3236" s="45" t="s">
        <v>4548</v>
      </c>
      <c r="D3236" s="45" t="s">
        <v>4548</v>
      </c>
      <c r="E3236" s="8">
        <v>4.8999999999999995</v>
      </c>
      <c r="F3236" s="8">
        <f t="shared" si="483"/>
        <v>431.19999999999993</v>
      </c>
      <c r="G3236" s="54">
        <f t="shared" si="484"/>
        <v>431.19999999999993</v>
      </c>
      <c r="H3236" s="25">
        <v>740379</v>
      </c>
      <c r="I3236" s="25" t="s">
        <v>3780</v>
      </c>
      <c r="J3236" s="25">
        <v>1</v>
      </c>
      <c r="K3236" s="25">
        <v>1</v>
      </c>
      <c r="L3236" s="25">
        <f t="shared" si="478"/>
        <v>0</v>
      </c>
      <c r="M3236" s="25"/>
      <c r="N3236" s="45"/>
      <c r="O3236" s="54"/>
      <c r="P3236" s="25" t="s">
        <v>2053</v>
      </c>
      <c r="Q3236" s="25"/>
      <c r="R3236" s="25"/>
      <c r="S3236" s="3" t="s">
        <v>300</v>
      </c>
      <c r="T3236" s="55"/>
      <c r="U3236" s="25" t="s">
        <v>19</v>
      </c>
      <c r="V3236" s="25" t="str">
        <f>VLOOKUP(P3236,'Customer List'!B:C,2,)</f>
        <v>Banglore</v>
      </c>
      <c r="W3236" s="56" t="s">
        <v>4688</v>
      </c>
      <c r="X3236" s="45"/>
      <c r="Y3236" s="25" t="str">
        <f t="shared" si="480"/>
        <v/>
      </c>
      <c r="Z3236" s="25" t="str">
        <f t="shared" si="481"/>
        <v/>
      </c>
      <c r="AA3236" s="25" t="str">
        <f t="shared" si="482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hidden="1" x14ac:dyDescent="0.25">
      <c r="A3237" s="25">
        <f t="shared" si="479"/>
        <v>3234</v>
      </c>
      <c r="B3237" s="25" t="s">
        <v>4548</v>
      </c>
      <c r="C3237" s="45" t="s">
        <v>4548</v>
      </c>
      <c r="D3237" s="45" t="s">
        <v>4548</v>
      </c>
      <c r="E3237" s="8">
        <v>205.8</v>
      </c>
      <c r="F3237" s="8">
        <f t="shared" si="483"/>
        <v>18110.400000000001</v>
      </c>
      <c r="G3237" s="54">
        <f t="shared" si="484"/>
        <v>18110.400000000001</v>
      </c>
      <c r="H3237" s="25">
        <v>740931</v>
      </c>
      <c r="I3237" s="25" t="s">
        <v>4672</v>
      </c>
      <c r="J3237" s="25">
        <v>1</v>
      </c>
      <c r="K3237" s="25">
        <v>1</v>
      </c>
      <c r="L3237" s="25">
        <f t="shared" si="478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3751</v>
      </c>
      <c r="X3237" s="45"/>
      <c r="Y3237" s="25" t="str">
        <f t="shared" si="480"/>
        <v/>
      </c>
      <c r="Z3237" s="25" t="str">
        <f t="shared" si="481"/>
        <v/>
      </c>
      <c r="AA3237" s="25" t="str">
        <f t="shared" si="482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hidden="1" x14ac:dyDescent="0.25">
      <c r="A3238" s="25">
        <f t="shared" si="479"/>
        <v>3235</v>
      </c>
      <c r="B3238" s="25" t="s">
        <v>4548</v>
      </c>
      <c r="C3238" s="45" t="s">
        <v>4548</v>
      </c>
      <c r="D3238" s="45" t="s">
        <v>4548</v>
      </c>
      <c r="E3238" s="8">
        <v>41.3</v>
      </c>
      <c r="F3238" s="8">
        <f t="shared" si="483"/>
        <v>3634.3999999999996</v>
      </c>
      <c r="G3238" s="54">
        <f t="shared" si="484"/>
        <v>3634.3999999999996</v>
      </c>
      <c r="H3238" s="25">
        <v>740932</v>
      </c>
      <c r="I3238" s="25" t="s">
        <v>4673</v>
      </c>
      <c r="J3238" s="25">
        <v>1</v>
      </c>
      <c r="K3238" s="25">
        <v>1</v>
      </c>
      <c r="L3238" s="25">
        <f t="shared" si="478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3751</v>
      </c>
      <c r="X3238" s="45"/>
      <c r="Y3238" s="25" t="str">
        <f t="shared" si="480"/>
        <v/>
      </c>
      <c r="Z3238" s="25" t="str">
        <f t="shared" si="481"/>
        <v/>
      </c>
      <c r="AA3238" s="25" t="str">
        <f t="shared" si="482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hidden="1" x14ac:dyDescent="0.25">
      <c r="A3239" s="25">
        <f t="shared" si="479"/>
        <v>3236</v>
      </c>
      <c r="B3239" s="25" t="s">
        <v>4548</v>
      </c>
      <c r="C3239" s="45" t="s">
        <v>4548</v>
      </c>
      <c r="D3239" s="45" t="s">
        <v>4548</v>
      </c>
      <c r="E3239" s="8">
        <v>82.6</v>
      </c>
      <c r="F3239" s="8">
        <f t="shared" si="483"/>
        <v>7268.7999999999993</v>
      </c>
      <c r="G3239" s="54">
        <f t="shared" si="484"/>
        <v>7268.7999999999993</v>
      </c>
      <c r="H3239" s="25">
        <v>740936</v>
      </c>
      <c r="I3239" s="25" t="s">
        <v>4674</v>
      </c>
      <c r="J3239" s="25">
        <v>1</v>
      </c>
      <c r="K3239" s="25">
        <v>1</v>
      </c>
      <c r="L3239" s="25">
        <f t="shared" si="478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3751</v>
      </c>
      <c r="X3239" s="45"/>
      <c r="Y3239" s="25" t="str">
        <f t="shared" si="480"/>
        <v/>
      </c>
      <c r="Z3239" s="25" t="str">
        <f t="shared" si="481"/>
        <v/>
      </c>
      <c r="AA3239" s="25" t="str">
        <f t="shared" si="482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hidden="1" x14ac:dyDescent="0.25">
      <c r="A3240" s="25">
        <f t="shared" si="479"/>
        <v>3237</v>
      </c>
      <c r="B3240" s="25" t="s">
        <v>4548</v>
      </c>
      <c r="C3240" s="45" t="s">
        <v>4548</v>
      </c>
      <c r="D3240" s="45" t="s">
        <v>4548</v>
      </c>
      <c r="E3240" s="8">
        <v>82.6</v>
      </c>
      <c r="F3240" s="8">
        <f t="shared" si="483"/>
        <v>7268.7999999999993</v>
      </c>
      <c r="G3240" s="54">
        <f t="shared" si="484"/>
        <v>7268.7999999999993</v>
      </c>
      <c r="H3240" s="25">
        <v>740937</v>
      </c>
      <c r="I3240" s="25" t="s">
        <v>4675</v>
      </c>
      <c r="J3240" s="25">
        <v>1</v>
      </c>
      <c r="K3240" s="25">
        <v>1</v>
      </c>
      <c r="L3240" s="25">
        <f t="shared" si="478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3751</v>
      </c>
      <c r="X3240" s="45"/>
      <c r="Y3240" s="25" t="str">
        <f t="shared" si="480"/>
        <v/>
      </c>
      <c r="Z3240" s="25" t="str">
        <f t="shared" si="481"/>
        <v/>
      </c>
      <c r="AA3240" s="25" t="str">
        <f t="shared" si="482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hidden="1" x14ac:dyDescent="0.25">
      <c r="A3241" s="25">
        <f t="shared" si="479"/>
        <v>3238</v>
      </c>
      <c r="B3241" s="25" t="s">
        <v>4548</v>
      </c>
      <c r="C3241" s="45" t="s">
        <v>4548</v>
      </c>
      <c r="D3241" s="45" t="s">
        <v>4548</v>
      </c>
      <c r="E3241" s="8">
        <v>82.6</v>
      </c>
      <c r="F3241" s="8">
        <f t="shared" si="483"/>
        <v>7268.7999999999993</v>
      </c>
      <c r="G3241" s="54">
        <f t="shared" si="484"/>
        <v>7268.7999999999993</v>
      </c>
      <c r="H3241" s="25">
        <v>740939</v>
      </c>
      <c r="I3241" s="25" t="s">
        <v>4676</v>
      </c>
      <c r="J3241" s="25">
        <v>1</v>
      </c>
      <c r="K3241" s="25">
        <v>1</v>
      </c>
      <c r="L3241" s="25">
        <f t="shared" si="478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3751</v>
      </c>
      <c r="X3241" s="45"/>
      <c r="Y3241" s="25" t="str">
        <f t="shared" si="480"/>
        <v/>
      </c>
      <c r="Z3241" s="25" t="str">
        <f t="shared" si="481"/>
        <v/>
      </c>
      <c r="AA3241" s="25" t="str">
        <f t="shared" si="482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hidden="1" x14ac:dyDescent="0.25">
      <c r="A3242" s="25">
        <f t="shared" si="479"/>
        <v>3239</v>
      </c>
      <c r="B3242" s="25" t="s">
        <v>4548</v>
      </c>
      <c r="C3242" s="45" t="s">
        <v>4548</v>
      </c>
      <c r="D3242" s="45" t="s">
        <v>4548</v>
      </c>
      <c r="E3242" s="8">
        <v>82.6</v>
      </c>
      <c r="F3242" s="8">
        <f t="shared" si="483"/>
        <v>7268.7999999999993</v>
      </c>
      <c r="G3242" s="54">
        <f t="shared" si="484"/>
        <v>7268.7999999999993</v>
      </c>
      <c r="H3242" s="25">
        <v>740940</v>
      </c>
      <c r="I3242" s="25" t="s">
        <v>4677</v>
      </c>
      <c r="J3242" s="25">
        <v>1</v>
      </c>
      <c r="K3242" s="25">
        <v>1</v>
      </c>
      <c r="L3242" s="25">
        <f t="shared" si="478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3751</v>
      </c>
      <c r="X3242" s="45"/>
      <c r="Y3242" s="25" t="str">
        <f t="shared" si="480"/>
        <v/>
      </c>
      <c r="Z3242" s="25" t="str">
        <f t="shared" si="481"/>
        <v/>
      </c>
      <c r="AA3242" s="25" t="str">
        <f t="shared" si="482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hidden="1" x14ac:dyDescent="0.25">
      <c r="A3243" s="25">
        <f t="shared" si="479"/>
        <v>3240</v>
      </c>
      <c r="B3243" s="25" t="s">
        <v>4548</v>
      </c>
      <c r="C3243" s="45" t="s">
        <v>4548</v>
      </c>
      <c r="D3243" s="45" t="s">
        <v>4548</v>
      </c>
      <c r="E3243" s="8">
        <v>82.6</v>
      </c>
      <c r="F3243" s="8">
        <f t="shared" si="483"/>
        <v>7268.7999999999993</v>
      </c>
      <c r="G3243" s="54">
        <f t="shared" si="484"/>
        <v>7268.7999999999993</v>
      </c>
      <c r="H3243" s="25">
        <v>740941</v>
      </c>
      <c r="I3243" s="25" t="s">
        <v>4678</v>
      </c>
      <c r="J3243" s="25">
        <v>1</v>
      </c>
      <c r="K3243" s="25">
        <v>1</v>
      </c>
      <c r="L3243" s="25">
        <f t="shared" si="478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3751</v>
      </c>
      <c r="X3243" s="45"/>
      <c r="Y3243" s="25" t="str">
        <f t="shared" si="480"/>
        <v/>
      </c>
      <c r="Z3243" s="25" t="str">
        <f t="shared" si="481"/>
        <v/>
      </c>
      <c r="AA3243" s="25" t="str">
        <f t="shared" si="482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hidden="1" x14ac:dyDescent="0.25">
      <c r="A3244" s="25">
        <f t="shared" si="479"/>
        <v>3241</v>
      </c>
      <c r="B3244" s="25" t="s">
        <v>4548</v>
      </c>
      <c r="C3244" s="45" t="s">
        <v>4548</v>
      </c>
      <c r="D3244" s="45" t="s">
        <v>4548</v>
      </c>
      <c r="E3244" s="8">
        <v>82.6</v>
      </c>
      <c r="F3244" s="8">
        <f t="shared" si="483"/>
        <v>7268.7999999999993</v>
      </c>
      <c r="G3244" s="54">
        <f t="shared" si="484"/>
        <v>7268.7999999999993</v>
      </c>
      <c r="H3244" s="25">
        <v>740942</v>
      </c>
      <c r="I3244" s="25" t="s">
        <v>4679</v>
      </c>
      <c r="J3244" s="25">
        <v>1</v>
      </c>
      <c r="K3244" s="25">
        <v>1</v>
      </c>
      <c r="L3244" s="25">
        <f t="shared" si="478"/>
        <v>0</v>
      </c>
      <c r="M3244" s="25"/>
      <c r="N3244" s="45"/>
      <c r="O3244" s="54"/>
      <c r="P3244" s="25" t="s">
        <v>630</v>
      </c>
      <c r="Q3244" s="25"/>
      <c r="R3244" s="25"/>
      <c r="S3244" s="3">
        <v>4</v>
      </c>
      <c r="T3244" s="55"/>
      <c r="U3244" s="25" t="s">
        <v>19</v>
      </c>
      <c r="V3244" s="25" t="str">
        <f>VLOOKUP(P3244,'Customer List'!B:C,2,)</f>
        <v>Gujrat</v>
      </c>
      <c r="W3244" s="56" t="s">
        <v>3751</v>
      </c>
      <c r="X3244" s="45"/>
      <c r="Y3244" s="25" t="str">
        <f t="shared" si="480"/>
        <v/>
      </c>
      <c r="Z3244" s="25" t="str">
        <f t="shared" si="481"/>
        <v/>
      </c>
      <c r="AA3244" s="25" t="str">
        <f t="shared" si="482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hidden="1" x14ac:dyDescent="0.25">
      <c r="A3245" s="25">
        <f t="shared" si="479"/>
        <v>3242</v>
      </c>
      <c r="B3245" s="25" t="s">
        <v>4548</v>
      </c>
      <c r="C3245" s="45" t="s">
        <v>4548</v>
      </c>
      <c r="D3245" s="45" t="s">
        <v>4548</v>
      </c>
      <c r="E3245" s="8">
        <v>82.6</v>
      </c>
      <c r="F3245" s="8">
        <f t="shared" si="483"/>
        <v>7268.7999999999993</v>
      </c>
      <c r="G3245" s="54">
        <f t="shared" si="484"/>
        <v>7268.7999999999993</v>
      </c>
      <c r="H3245" s="25">
        <v>740943</v>
      </c>
      <c r="I3245" s="25" t="s">
        <v>4680</v>
      </c>
      <c r="J3245" s="25">
        <v>1</v>
      </c>
      <c r="K3245" s="25">
        <v>1</v>
      </c>
      <c r="L3245" s="25">
        <f t="shared" si="478"/>
        <v>0</v>
      </c>
      <c r="M3245" s="25"/>
      <c r="N3245" s="45"/>
      <c r="O3245" s="54"/>
      <c r="P3245" s="25" t="s">
        <v>630</v>
      </c>
      <c r="Q3245" s="25"/>
      <c r="R3245" s="25"/>
      <c r="S3245" s="3">
        <v>4</v>
      </c>
      <c r="T3245" s="55"/>
      <c r="U3245" s="25" t="s">
        <v>19</v>
      </c>
      <c r="V3245" s="25" t="str">
        <f>VLOOKUP(P3245,'Customer List'!B:C,2,)</f>
        <v>Gujrat</v>
      </c>
      <c r="W3245" s="56" t="s">
        <v>3751</v>
      </c>
      <c r="X3245" s="45"/>
      <c r="Y3245" s="25" t="str">
        <f t="shared" si="480"/>
        <v/>
      </c>
      <c r="Z3245" s="25" t="str">
        <f t="shared" si="481"/>
        <v/>
      </c>
      <c r="AA3245" s="25" t="str">
        <f t="shared" si="482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hidden="1" x14ac:dyDescent="0.25">
      <c r="A3246" s="25">
        <f t="shared" si="479"/>
        <v>3243</v>
      </c>
      <c r="B3246" s="25" t="s">
        <v>4548</v>
      </c>
      <c r="C3246" s="45" t="s">
        <v>4548</v>
      </c>
      <c r="D3246" s="45" t="s">
        <v>4548</v>
      </c>
      <c r="E3246" s="8">
        <v>82.6</v>
      </c>
      <c r="F3246" s="8">
        <f t="shared" si="483"/>
        <v>7268.7999999999993</v>
      </c>
      <c r="G3246" s="54">
        <f t="shared" si="484"/>
        <v>7268.7999999999993</v>
      </c>
      <c r="H3246" s="25">
        <v>740944</v>
      </c>
      <c r="I3246" s="25" t="s">
        <v>4681</v>
      </c>
      <c r="J3246" s="25">
        <v>1</v>
      </c>
      <c r="K3246" s="25">
        <v>1</v>
      </c>
      <c r="L3246" s="25">
        <f t="shared" si="478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3751</v>
      </c>
      <c r="X3246" s="45"/>
      <c r="Y3246" s="25" t="str">
        <f t="shared" si="480"/>
        <v/>
      </c>
      <c r="Z3246" s="25" t="str">
        <f t="shared" si="481"/>
        <v/>
      </c>
      <c r="AA3246" s="25" t="str">
        <f t="shared" si="482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hidden="1" x14ac:dyDescent="0.25">
      <c r="A3247" s="25">
        <f t="shared" si="479"/>
        <v>3244</v>
      </c>
      <c r="B3247" s="25" t="s">
        <v>4548</v>
      </c>
      <c r="C3247" s="45" t="s">
        <v>4548</v>
      </c>
      <c r="D3247" s="45" t="s">
        <v>4548</v>
      </c>
      <c r="E3247" s="8">
        <v>1232.7</v>
      </c>
      <c r="F3247" s="8">
        <f t="shared" si="483"/>
        <v>108477.6</v>
      </c>
      <c r="G3247" s="54">
        <f t="shared" si="484"/>
        <v>108477.6</v>
      </c>
      <c r="H3247" s="25">
        <v>741024</v>
      </c>
      <c r="I3247" s="25" t="s">
        <v>4682</v>
      </c>
      <c r="J3247" s="25">
        <v>1</v>
      </c>
      <c r="K3247" s="25">
        <v>1</v>
      </c>
      <c r="L3247" s="25">
        <f t="shared" si="478"/>
        <v>0</v>
      </c>
      <c r="M3247" s="25"/>
      <c r="N3247" s="45"/>
      <c r="O3247" s="54"/>
      <c r="P3247" s="25" t="s">
        <v>320</v>
      </c>
      <c r="Q3247" s="25"/>
      <c r="R3247" s="25"/>
      <c r="S3247" s="3">
        <v>4</v>
      </c>
      <c r="T3247" s="55"/>
      <c r="U3247" s="25" t="s">
        <v>19</v>
      </c>
      <c r="V3247" s="25" t="str">
        <f>VLOOKUP(P3247,'Customer List'!B:C,2,)</f>
        <v>Gujrat</v>
      </c>
      <c r="W3247" s="56" t="s">
        <v>3751</v>
      </c>
      <c r="X3247" s="45"/>
      <c r="Y3247" s="25" t="str">
        <f t="shared" si="480"/>
        <v/>
      </c>
      <c r="Z3247" s="25" t="str">
        <f t="shared" si="481"/>
        <v/>
      </c>
      <c r="AA3247" s="25" t="str">
        <f t="shared" si="482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hidden="1" x14ac:dyDescent="0.25">
      <c r="A3248" s="25">
        <f t="shared" si="479"/>
        <v>3245</v>
      </c>
      <c r="B3248" s="25" t="s">
        <v>4548</v>
      </c>
      <c r="C3248" s="45" t="s">
        <v>4548</v>
      </c>
      <c r="D3248" s="45" t="s">
        <v>4548</v>
      </c>
      <c r="E3248" s="8">
        <v>739.9</v>
      </c>
      <c r="F3248" s="8">
        <f t="shared" si="483"/>
        <v>65111.199999999997</v>
      </c>
      <c r="G3248" s="54">
        <f t="shared" si="484"/>
        <v>65111.199999999997</v>
      </c>
      <c r="H3248" s="25">
        <v>741032</v>
      </c>
      <c r="I3248" s="25" t="s">
        <v>3793</v>
      </c>
      <c r="J3248" s="25">
        <v>1</v>
      </c>
      <c r="K3248" s="25">
        <v>1</v>
      </c>
      <c r="L3248" s="25">
        <f t="shared" si="478"/>
        <v>0</v>
      </c>
      <c r="M3248" s="25"/>
      <c r="N3248" s="45"/>
      <c r="O3248" s="54"/>
      <c r="P3248" s="25" t="s">
        <v>2053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Banglore</v>
      </c>
      <c r="W3248" s="56" t="s">
        <v>4688</v>
      </c>
      <c r="X3248" s="45"/>
      <c r="Y3248" s="25" t="str">
        <f t="shared" si="480"/>
        <v/>
      </c>
      <c r="Z3248" s="25" t="str">
        <f t="shared" si="481"/>
        <v/>
      </c>
      <c r="AA3248" s="25" t="str">
        <f t="shared" si="482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hidden="1" x14ac:dyDescent="0.25">
      <c r="A3249" s="25">
        <f t="shared" si="479"/>
        <v>3246</v>
      </c>
      <c r="B3249" s="25" t="s">
        <v>4548</v>
      </c>
      <c r="C3249" s="45" t="s">
        <v>4548</v>
      </c>
      <c r="D3249" s="45" t="s">
        <v>4548</v>
      </c>
      <c r="E3249" s="8">
        <v>82.6</v>
      </c>
      <c r="F3249" s="8">
        <f t="shared" si="483"/>
        <v>7268.7999999999993</v>
      </c>
      <c r="G3249" s="54">
        <f t="shared" si="484"/>
        <v>7268.7999999999993</v>
      </c>
      <c r="H3249" s="25">
        <v>741110</v>
      </c>
      <c r="I3249" s="25" t="s">
        <v>4683</v>
      </c>
      <c r="J3249" s="25">
        <v>1</v>
      </c>
      <c r="K3249" s="25">
        <v>1</v>
      </c>
      <c r="L3249" s="25">
        <f t="shared" si="478"/>
        <v>0</v>
      </c>
      <c r="M3249" s="25"/>
      <c r="N3249" s="45"/>
      <c r="O3249" s="54"/>
      <c r="P3249" s="25" t="s">
        <v>2053</v>
      </c>
      <c r="Q3249" s="25"/>
      <c r="R3249" s="25"/>
      <c r="S3249" s="3">
        <v>4</v>
      </c>
      <c r="T3249" s="55" t="s">
        <v>610</v>
      </c>
      <c r="U3249" s="25" t="s">
        <v>19</v>
      </c>
      <c r="V3249" s="25" t="str">
        <f>VLOOKUP(P3249,'Customer List'!B:C,2,)</f>
        <v>Banglore</v>
      </c>
      <c r="W3249" s="56" t="s">
        <v>4689</v>
      </c>
      <c r="X3249" s="45"/>
      <c r="Y3249" s="25" t="str">
        <f t="shared" si="480"/>
        <v/>
      </c>
      <c r="Z3249" s="25" t="str">
        <f t="shared" si="481"/>
        <v/>
      </c>
      <c r="AA3249" s="25" t="str">
        <f t="shared" si="482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hidden="1" x14ac:dyDescent="0.25">
      <c r="A3250" s="25">
        <f t="shared" si="479"/>
        <v>3247</v>
      </c>
      <c r="B3250" s="25" t="s">
        <v>4548</v>
      </c>
      <c r="C3250" s="45" t="s">
        <v>4548</v>
      </c>
      <c r="D3250" s="45" t="s">
        <v>4548</v>
      </c>
      <c r="E3250" s="8">
        <v>1232.7</v>
      </c>
      <c r="F3250" s="8">
        <f t="shared" si="483"/>
        <v>108477.6</v>
      </c>
      <c r="G3250" s="54">
        <f t="shared" si="484"/>
        <v>108477.6</v>
      </c>
      <c r="H3250" s="25">
        <v>741335</v>
      </c>
      <c r="I3250" s="25" t="s">
        <v>4684</v>
      </c>
      <c r="J3250" s="25">
        <v>1</v>
      </c>
      <c r="K3250" s="25">
        <v>1</v>
      </c>
      <c r="L3250" s="25">
        <f t="shared" si="478"/>
        <v>0</v>
      </c>
      <c r="M3250" s="25"/>
      <c r="N3250" s="45"/>
      <c r="O3250" s="54"/>
      <c r="P3250" s="25" t="s">
        <v>277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Pune</v>
      </c>
      <c r="W3250" s="56" t="s">
        <v>3751</v>
      </c>
      <c r="X3250" s="45"/>
      <c r="Y3250" s="25" t="str">
        <f t="shared" si="480"/>
        <v/>
      </c>
      <c r="Z3250" s="25" t="str">
        <f t="shared" si="481"/>
        <v/>
      </c>
      <c r="AA3250" s="25" t="str">
        <f t="shared" si="482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hidden="1" x14ac:dyDescent="0.25">
      <c r="A3251" s="25">
        <f t="shared" si="479"/>
        <v>3248</v>
      </c>
      <c r="B3251" s="25" t="s">
        <v>4548</v>
      </c>
      <c r="C3251" s="45" t="s">
        <v>4548</v>
      </c>
      <c r="D3251" s="45" t="s">
        <v>4548</v>
      </c>
      <c r="E3251" s="8">
        <v>102.9</v>
      </c>
      <c r="F3251" s="8">
        <f t="shared" si="483"/>
        <v>9055.2000000000007</v>
      </c>
      <c r="G3251" s="54">
        <f t="shared" si="484"/>
        <v>9055.2000000000007</v>
      </c>
      <c r="H3251" s="25">
        <v>824805</v>
      </c>
      <c r="I3251" s="25" t="s">
        <v>4685</v>
      </c>
      <c r="J3251" s="25">
        <v>1</v>
      </c>
      <c r="K3251" s="25">
        <v>1</v>
      </c>
      <c r="L3251" s="25">
        <f t="shared" si="478"/>
        <v>0</v>
      </c>
      <c r="M3251" s="25"/>
      <c r="N3251" s="45"/>
      <c r="O3251" s="54"/>
      <c r="P3251" s="25" t="s">
        <v>277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Pune</v>
      </c>
      <c r="W3251" s="56" t="s">
        <v>3751</v>
      </c>
      <c r="X3251" s="45"/>
      <c r="Y3251" s="25" t="str">
        <f t="shared" si="480"/>
        <v/>
      </c>
      <c r="Z3251" s="25" t="str">
        <f t="shared" si="481"/>
        <v/>
      </c>
      <c r="AA3251" s="25" t="str">
        <f t="shared" si="482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hidden="1" x14ac:dyDescent="0.25">
      <c r="A3252" s="25">
        <f t="shared" si="479"/>
        <v>3249</v>
      </c>
      <c r="B3252" s="25" t="s">
        <v>4548</v>
      </c>
      <c r="C3252" s="45" t="s">
        <v>4548</v>
      </c>
      <c r="D3252" s="45" t="s">
        <v>4548</v>
      </c>
      <c r="E3252" s="8">
        <v>70.7</v>
      </c>
      <c r="F3252" s="8">
        <f t="shared" si="483"/>
        <v>6221.6</v>
      </c>
      <c r="G3252" s="54">
        <f t="shared" si="484"/>
        <v>6221.6</v>
      </c>
      <c r="H3252" s="25">
        <v>935101</v>
      </c>
      <c r="I3252" s="25" t="s">
        <v>4686</v>
      </c>
      <c r="J3252" s="25">
        <v>1</v>
      </c>
      <c r="K3252" s="25">
        <v>1</v>
      </c>
      <c r="L3252" s="25">
        <f t="shared" si="478"/>
        <v>0</v>
      </c>
      <c r="M3252" s="25"/>
      <c r="N3252" s="45"/>
      <c r="O3252" s="54"/>
      <c r="P3252" s="25" t="s">
        <v>195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Kanpur</v>
      </c>
      <c r="W3252" s="56" t="s">
        <v>3751</v>
      </c>
      <c r="X3252" s="45"/>
      <c r="Y3252" s="25" t="str">
        <f t="shared" si="480"/>
        <v/>
      </c>
      <c r="Z3252" s="25" t="str">
        <f t="shared" si="481"/>
        <v/>
      </c>
      <c r="AA3252" s="25" t="str">
        <f t="shared" si="482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</sheetData>
  <autoFilter ref="A1:AC3252" xr:uid="{00000000-0001-0000-0000-000000000000}">
    <filterColumn colId="13">
      <filters>
        <dateGroupItem year="2025" month="10" dateTimeGrouping="month"/>
      </filters>
    </filterColumn>
  </autoFilter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0"/>
  <sheetViews>
    <sheetView zoomScale="115" zoomScaleNormal="115" workbookViewId="0">
      <selection activeCell="B1" sqref="B1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0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Not Yet Received</v>
      </c>
      <c r="B2943" s="45" t="str">
        <v>Not Yet Received</v>
      </c>
      <c r="C2943" s="25" t="str">
        <v>B-003000-WB-100</v>
      </c>
      <c r="D2943" s="25">
        <f>_xlfn.XLOOKUP(C2943,MasterSheet!H:H,MasterSheet!F:F)</f>
        <v>1971.1999999999998</v>
      </c>
      <c r="E2943" s="26">
        <f>SUMIFS(MasterSheet!J:J, MasterSheet!B:B, A2943, MasterSheet!D:D, B2943, MasterSheet!H:H, C2943)</f>
        <v>5</v>
      </c>
      <c r="F2943" s="26">
        <f t="shared" si="135"/>
        <v>9856</v>
      </c>
      <c r="G2943" s="30">
        <f>SUMIFS(MasterSheet!K:K, MasterSheet!B:B, A2943, MasterSheet!D:D, B2943, MasterSheet!H:H, C2943)</f>
        <v>5</v>
      </c>
      <c r="H2943" s="30">
        <f t="shared" si="136"/>
        <v>9856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DHARMACON</v>
      </c>
    </row>
    <row r="2944" spans="1:11" x14ac:dyDescent="0.25">
      <c r="A2944" s="25" t="str">
        <v>Not Yet Received</v>
      </c>
      <c r="B2944" s="45" t="str">
        <v>Not Yet Received</v>
      </c>
      <c r="C2944" s="25" t="str">
        <v>CTM-1172738</v>
      </c>
      <c r="D2944" s="25">
        <f>_xlfn.XLOOKUP(C2944,MasterSheet!H:H,MasterSheet!F:F)</f>
        <v>67500.399999999994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67500.399999999994</v>
      </c>
      <c r="G2944" s="30">
        <f>SUMIFS(MasterSheet!K:K, MasterSheet!B:B, A2944, MasterSheet!D:D, B2944, MasterSheet!H:H, C2944)</f>
        <v>1</v>
      </c>
      <c r="H2944" s="30">
        <f t="shared" ref="H2944:H3007" si="139">G2944*D2944</f>
        <v>67500.399999999994</v>
      </c>
      <c r="I2944" s="32">
        <f>SUMIFS(MasterSheet!L:L, MasterSheet!B:B, A2944, MasterSheet!D:D, B2944, MasterSheet!H:H, C2944)</f>
        <v>0</v>
      </c>
      <c r="J2944" s="32">
        <f t="shared" ref="J2944:J3007" si="140">I2944*D2944</f>
        <v>0</v>
      </c>
      <c r="K2944" s="25" t="str">
        <f>UPPER(VLOOKUP(C2944,MasterSheet!H:U,14,))</f>
        <v>DHARMACON</v>
      </c>
    </row>
    <row r="2945" spans="1:11" x14ac:dyDescent="0.25">
      <c r="A2945" s="25" t="str">
        <v>Not Yet Received</v>
      </c>
      <c r="B2945" s="45" t="str">
        <v>Not Yet Received</v>
      </c>
      <c r="C2945" s="25" t="str">
        <v>CTM-1172741</v>
      </c>
      <c r="D2945" s="25">
        <f>_xlfn.XLOOKUP(C2945,MasterSheet!H:H,MasterSheet!F:F)</f>
        <v>67500.399999999994</v>
      </c>
      <c r="E2945" s="26">
        <f>SUMIFS(MasterSheet!J:J, MasterSheet!B:B, A2945, MasterSheet!D:D, B2945, MasterSheet!H:H, C2945)</f>
        <v>1</v>
      </c>
      <c r="F2945" s="26">
        <f t="shared" si="138"/>
        <v>67500.399999999994</v>
      </c>
      <c r="G2945" s="30">
        <f>SUMIFS(MasterSheet!K:K, MasterSheet!B:B, A2945, MasterSheet!D:D, B2945, MasterSheet!H:H, C2945)</f>
        <v>1</v>
      </c>
      <c r="H2945" s="30">
        <f t="shared" si="139"/>
        <v>67500.399999999994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DHARMACON</v>
      </c>
    </row>
    <row r="2946" spans="1:11" x14ac:dyDescent="0.25">
      <c r="A2946" s="25" t="str">
        <v>Not Yet Received</v>
      </c>
      <c r="B2946" s="45" t="str">
        <v>Not Yet Received</v>
      </c>
      <c r="C2946" s="25" t="str">
        <v>CTM-1172744</v>
      </c>
      <c r="D2946" s="25">
        <f>_xlfn.XLOOKUP(C2946,MasterSheet!H:H,MasterSheet!F:F)</f>
        <v>67500.399999999994</v>
      </c>
      <c r="E2946" s="26">
        <f>SUMIFS(MasterSheet!J:J, MasterSheet!B:B, A2946, MasterSheet!D:D, B2946, MasterSheet!H:H, C2946)</f>
        <v>1</v>
      </c>
      <c r="F2946" s="26">
        <f t="shared" si="138"/>
        <v>67500.399999999994</v>
      </c>
      <c r="G2946" s="30">
        <f>SUMIFS(MasterSheet!K:K, MasterSheet!B:B, A2946, MasterSheet!D:D, B2946, MasterSheet!H:H, C2946)</f>
        <v>1</v>
      </c>
      <c r="H2946" s="30">
        <f t="shared" si="139"/>
        <v>67500.399999999994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DHARMACON</v>
      </c>
    </row>
    <row r="2947" spans="1:11" x14ac:dyDescent="0.25">
      <c r="A2947" s="25" t="str">
        <v>Not Yet Received</v>
      </c>
      <c r="B2947" s="45" t="str">
        <v>Not Yet Received</v>
      </c>
      <c r="C2947" s="25" t="str">
        <v>CTM-1172745</v>
      </c>
      <c r="D2947" s="25">
        <f>_xlfn.XLOOKUP(C2947,MasterSheet!H:H,MasterSheet!F:F)</f>
        <v>67500.399999999994</v>
      </c>
      <c r="E2947" s="26">
        <f>SUMIFS(MasterSheet!J:J, MasterSheet!B:B, A2947, MasterSheet!D:D, B2947, MasterSheet!H:H, C2947)</f>
        <v>1</v>
      </c>
      <c r="F2947" s="26">
        <f t="shared" si="138"/>
        <v>67500.399999999994</v>
      </c>
      <c r="G2947" s="30">
        <f>SUMIFS(MasterSheet!K:K, MasterSheet!B:B, A2947, MasterSheet!D:D, B2947, MasterSheet!H:H, C2947)</f>
        <v>1</v>
      </c>
      <c r="H2947" s="30">
        <f t="shared" si="139"/>
        <v>67500.399999999994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DHARMACON</v>
      </c>
    </row>
    <row r="2948" spans="1:11" x14ac:dyDescent="0.25">
      <c r="A2948" s="25" t="str">
        <v>Not Yet Received</v>
      </c>
      <c r="B2948" s="45" t="str">
        <v>Not Yet Received</v>
      </c>
      <c r="C2948" s="25" t="str">
        <v>G-CUSTOM-1189328</v>
      </c>
      <c r="D2948" s="25">
        <f>_xlfn.XLOOKUP(C2948,MasterSheet!H:H,MasterSheet!F:F)</f>
        <v>64768</v>
      </c>
      <c r="E2948" s="26">
        <f>SUMIFS(MasterSheet!J:J, MasterSheet!B:B, A2948, MasterSheet!D:D, B2948, MasterSheet!H:H, C2948)</f>
        <v>1</v>
      </c>
      <c r="F2948" s="26">
        <f t="shared" si="138"/>
        <v>64768</v>
      </c>
      <c r="G2948" s="30">
        <f>SUMIFS(MasterSheet!K:K, MasterSheet!B:B, A2948, MasterSheet!D:D, B2948, MasterSheet!H:H, C2948)</f>
        <v>1</v>
      </c>
      <c r="H2948" s="30">
        <f t="shared" si="139"/>
        <v>64768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DHARMACON</v>
      </c>
    </row>
    <row r="2949" spans="1:11" x14ac:dyDescent="0.25">
      <c r="A2949" s="25" t="str">
        <v>Not Yet Received</v>
      </c>
      <c r="B2949" s="45" t="str">
        <v>Not Yet Received</v>
      </c>
      <c r="C2949" s="25" t="str">
        <v>L-003534-00-0005</v>
      </c>
      <c r="D2949" s="25">
        <f>_xlfn.XLOOKUP(C2949,MasterSheet!H:H,MasterSheet!F:F)</f>
        <v>32912</v>
      </c>
      <c r="E2949" s="26">
        <f>SUMIFS(MasterSheet!J:J, MasterSheet!B:B, A2949, MasterSheet!D:D, B2949, MasterSheet!H:H, C2949)</f>
        <v>1</v>
      </c>
      <c r="F2949" s="26">
        <f t="shared" si="138"/>
        <v>32912</v>
      </c>
      <c r="G2949" s="30">
        <f>SUMIFS(MasterSheet!K:K, MasterSheet!B:B, A2949, MasterSheet!D:D, B2949, MasterSheet!H:H, C2949)</f>
        <v>1</v>
      </c>
      <c r="H2949" s="30">
        <f t="shared" si="139"/>
        <v>32912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DHARMACON</v>
      </c>
    </row>
    <row r="2950" spans="1:11" x14ac:dyDescent="0.25">
      <c r="A2950" s="25" t="str">
        <v>Not Yet Received</v>
      </c>
      <c r="B2950" s="45" t="str">
        <v>Not Yet Received</v>
      </c>
      <c r="C2950" s="25" t="str">
        <v>L-004266-00-0005</v>
      </c>
      <c r="D2950" s="25">
        <f>_xlfn.XLOOKUP(C2950,MasterSheet!H:H,MasterSheet!F:F)</f>
        <v>32912</v>
      </c>
      <c r="E2950" s="26">
        <f>SUMIFS(MasterSheet!J:J, MasterSheet!B:B, A2950, MasterSheet!D:D, B2950, MasterSheet!H:H, C2950)</f>
        <v>1</v>
      </c>
      <c r="F2950" s="26">
        <f t="shared" si="138"/>
        <v>32912</v>
      </c>
      <c r="G2950" s="30">
        <f>SUMIFS(MasterSheet!K:K, MasterSheet!B:B, A2950, MasterSheet!D:D, B2950, MasterSheet!H:H, C2950)</f>
        <v>1</v>
      </c>
      <c r="H2950" s="30">
        <f t="shared" si="139"/>
        <v>32912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DHARMACON</v>
      </c>
    </row>
    <row r="2951" spans="1:11" x14ac:dyDescent="0.25">
      <c r="A2951" s="25" t="str">
        <v>Not Yet Received</v>
      </c>
      <c r="B2951" s="45" t="str">
        <v>Not Yet Received</v>
      </c>
      <c r="C2951" s="25" t="str">
        <v>L-017367-00-0005</v>
      </c>
      <c r="D2951" s="25">
        <f>_xlfn.XLOOKUP(C2951,MasterSheet!H:H,MasterSheet!F:F)</f>
        <v>32912</v>
      </c>
      <c r="E2951" s="26">
        <f>SUMIFS(MasterSheet!J:J, MasterSheet!B:B, A2951, MasterSheet!D:D, B2951, MasterSheet!H:H, C2951)</f>
        <v>1</v>
      </c>
      <c r="F2951" s="26">
        <f t="shared" si="138"/>
        <v>32912</v>
      </c>
      <c r="G2951" s="30">
        <f>SUMIFS(MasterSheet!K:K, MasterSheet!B:B, A2951, MasterSheet!D:D, B2951, MasterSheet!H:H, C2951)</f>
        <v>1</v>
      </c>
      <c r="H2951" s="30">
        <f t="shared" si="139"/>
        <v>32912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DHARMACON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L-004236-00-0005</v>
      </c>
      <c r="D2952" s="25">
        <f>_xlfn.XLOOKUP(C2952,MasterSheet!H:H,MasterSheet!F:F)</f>
        <v>32912</v>
      </c>
      <c r="E2952" s="26">
        <f>SUMIFS(MasterSheet!J:J, MasterSheet!B:B, A2952, MasterSheet!D:D, B2952, MasterSheet!H:H, C2952)</f>
        <v>1</v>
      </c>
      <c r="F2952" s="26">
        <f t="shared" si="138"/>
        <v>32912</v>
      </c>
      <c r="G2952" s="30">
        <f>SUMIFS(MasterSheet!K:K, MasterSheet!B:B, A2952, MasterSheet!D:D, B2952, MasterSheet!H:H, C2952)</f>
        <v>1</v>
      </c>
      <c r="H2952" s="30">
        <f t="shared" si="139"/>
        <v>32912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L-019598-00-0005</v>
      </c>
      <c r="D2953" s="25">
        <f>_xlfn.XLOOKUP(C2953,MasterSheet!H:H,MasterSheet!F:F)</f>
        <v>32912</v>
      </c>
      <c r="E2953" s="26">
        <f>SUMIFS(MasterSheet!J:J, MasterSheet!B:B, A2953, MasterSheet!D:D, B2953, MasterSheet!H:H, C2953)</f>
        <v>1</v>
      </c>
      <c r="F2953" s="26">
        <f t="shared" si="138"/>
        <v>32912</v>
      </c>
      <c r="G2953" s="30">
        <f>SUMIFS(MasterSheet!K:K, MasterSheet!B:B, A2953, MasterSheet!D:D, B2953, MasterSheet!H:H, C2953)</f>
        <v>1</v>
      </c>
      <c r="H2953" s="30">
        <f t="shared" si="139"/>
        <v>32912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L-013680-01-0005</v>
      </c>
      <c r="D2954" s="25">
        <f>_xlfn.XLOOKUP(C2954,MasterSheet!H:H,MasterSheet!F:F)</f>
        <v>32912</v>
      </c>
      <c r="E2954" s="26">
        <f>SUMIFS(MasterSheet!J:J, MasterSheet!B:B, A2954, MasterSheet!D:D, B2954, MasterSheet!H:H, C2954)</f>
        <v>1</v>
      </c>
      <c r="F2954" s="26">
        <f t="shared" si="138"/>
        <v>32912</v>
      </c>
      <c r="G2954" s="30">
        <f>SUMIFS(MasterSheet!K:K, MasterSheet!B:B, A2954, MasterSheet!D:D, B2954, MasterSheet!H:H, C2954)</f>
        <v>1</v>
      </c>
      <c r="H2954" s="30">
        <f t="shared" si="139"/>
        <v>32912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L-012078-00-0005</v>
      </c>
      <c r="D2955" s="25">
        <f>_xlfn.XLOOKUP(C2955,MasterSheet!H:H,MasterSheet!F:F)</f>
        <v>32912</v>
      </c>
      <c r="E2955" s="26">
        <f>SUMIFS(MasterSheet!J:J, MasterSheet!B:B, A2955, MasterSheet!D:D, B2955, MasterSheet!H:H, C2955)</f>
        <v>1</v>
      </c>
      <c r="F2955" s="26">
        <f t="shared" si="138"/>
        <v>32912</v>
      </c>
      <c r="G2955" s="30">
        <f>SUMIFS(MasterSheet!K:K, MasterSheet!B:B, A2955, MasterSheet!D:D, B2955, MasterSheet!H:H, C2955)</f>
        <v>1</v>
      </c>
      <c r="H2955" s="30">
        <f t="shared" si="139"/>
        <v>32912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L-003030-00-0005</v>
      </c>
      <c r="D2956" s="25">
        <f>_xlfn.XLOOKUP(C2956,MasterSheet!H:H,MasterSheet!F:F)</f>
        <v>32912</v>
      </c>
      <c r="E2956" s="26">
        <f>SUMIFS(MasterSheet!J:J, MasterSheet!B:B, A2956, MasterSheet!D:D, B2956, MasterSheet!H:H, C2956)</f>
        <v>1</v>
      </c>
      <c r="F2956" s="26">
        <f t="shared" si="138"/>
        <v>32912</v>
      </c>
      <c r="G2956" s="30">
        <f>SUMIFS(MasterSheet!K:K, MasterSheet!B:B, A2956, MasterSheet!D:D, B2956, MasterSheet!H:H, C2956)</f>
        <v>1</v>
      </c>
      <c r="H2956" s="30">
        <f t="shared" si="139"/>
        <v>32912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L-004920-01-0005</v>
      </c>
      <c r="D2957" s="25">
        <f>_xlfn.XLOOKUP(C2957,MasterSheet!H:H,MasterSheet!F:F)</f>
        <v>32912</v>
      </c>
      <c r="E2957" s="26">
        <f>SUMIFS(MasterSheet!J:J, MasterSheet!B:B, A2957, MasterSheet!D:D, B2957, MasterSheet!H:H, C2957)</f>
        <v>1</v>
      </c>
      <c r="F2957" s="26">
        <f t="shared" si="138"/>
        <v>32912</v>
      </c>
      <c r="G2957" s="30">
        <f>SUMIFS(MasterSheet!K:K, MasterSheet!B:B, A2957, MasterSheet!D:D, B2957, MasterSheet!H:H, C2957)</f>
        <v>1</v>
      </c>
      <c r="H2957" s="30">
        <f t="shared" si="139"/>
        <v>32912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L-003805-00-0005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D-001810-10-05</v>
      </c>
      <c r="D2959" s="25">
        <f>_xlfn.XLOOKUP(C2959,MasterSheet!H:H,MasterSheet!F:F)</f>
        <v>16544</v>
      </c>
      <c r="E2959" s="26">
        <f>SUMIFS(MasterSheet!J:J, MasterSheet!B:B, A2959, MasterSheet!D:D, B2959, MasterSheet!H:H, C2959)</f>
        <v>6</v>
      </c>
      <c r="F2959" s="26">
        <f t="shared" si="138"/>
        <v>99264</v>
      </c>
      <c r="G2959" s="30">
        <f>SUMIFS(MasterSheet!K:K, MasterSheet!B:B, A2959, MasterSheet!D:D, B2959, MasterSheet!H:H, C2959)</f>
        <v>6</v>
      </c>
      <c r="H2959" s="30">
        <f t="shared" si="139"/>
        <v>99264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L-021086-00-0005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L-003936-00-0005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L-015121-00-0005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L-020165-00-0005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CTM-1192277</v>
      </c>
      <c r="D2964" s="25">
        <f>_xlfn.XLOOKUP(C2964,MasterSheet!H:H,MasterSheet!F:F)</f>
        <v>32044.32</v>
      </c>
      <c r="E2964" s="26">
        <f>SUMIFS(MasterSheet!J:J, MasterSheet!B:B, A2964, MasterSheet!D:D, B2964, MasterSheet!H:H, C2964)</f>
        <v>1</v>
      </c>
      <c r="F2964" s="26">
        <f t="shared" si="138"/>
        <v>32044.32</v>
      </c>
      <c r="G2964" s="30">
        <f>SUMIFS(MasterSheet!K:K, MasterSheet!B:B, A2964, MasterSheet!D:D, B2964, MasterSheet!H:H, C2964)</f>
        <v>1</v>
      </c>
      <c r="H2964" s="30">
        <f t="shared" si="139"/>
        <v>32044.32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C-300632-03-0005</v>
      </c>
      <c r="D2965" s="25">
        <f>_xlfn.XLOOKUP(C2965,MasterSheet!H:H,MasterSheet!F:F)</f>
        <v>17688</v>
      </c>
      <c r="E2965" s="26">
        <f>SUMIFS(MasterSheet!J:J, MasterSheet!B:B, A2965, MasterSheet!D:D, B2965, MasterSheet!H:H, C2965)</f>
        <v>1</v>
      </c>
      <c r="F2965" s="26">
        <f t="shared" si="138"/>
        <v>17688</v>
      </c>
      <c r="G2965" s="30">
        <f>SUMIFS(MasterSheet!K:K, MasterSheet!B:B, A2965, MasterSheet!D:D, B2965, MasterSheet!H:H, C2965)</f>
        <v>1</v>
      </c>
      <c r="H2965" s="30">
        <f t="shared" si="139"/>
        <v>17688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L-062238-01-0005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L-017576-00-0005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L-004435-00-0005</v>
      </c>
      <c r="D2968" s="25">
        <f>_xlfn.XLOOKUP(C2968,MasterSheet!H:H,MasterSheet!F:F)</f>
        <v>32912</v>
      </c>
      <c r="E2968" s="26">
        <f>SUMIFS(MasterSheet!J:J, MasterSheet!B:B, A2968, MasterSheet!D:D, B2968, MasterSheet!H:H, C2968)</f>
        <v>1</v>
      </c>
      <c r="F2968" s="26">
        <f t="shared" si="138"/>
        <v>32912</v>
      </c>
      <c r="G2968" s="30">
        <f>SUMIFS(MasterSheet!K:K, MasterSheet!B:B, A2968, MasterSheet!D:D, B2968, MasterSheet!H:H, C2968)</f>
        <v>1</v>
      </c>
      <c r="H2968" s="30">
        <f t="shared" si="139"/>
        <v>32912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CTM-1192962</v>
      </c>
      <c r="D2969" s="25">
        <f>_xlfn.XLOOKUP(C2969,MasterSheet!H:H,MasterSheet!F:F)</f>
        <v>9280.48</v>
      </c>
      <c r="E2969" s="26">
        <f>SUMIFS(MasterSheet!J:J, MasterSheet!B:B, A2969, MasterSheet!D:D, B2969, MasterSheet!H:H, C2969)</f>
        <v>1</v>
      </c>
      <c r="F2969" s="26">
        <f t="shared" si="138"/>
        <v>9280.48</v>
      </c>
      <c r="G2969" s="30">
        <f>SUMIFS(MasterSheet!K:K, MasterSheet!B:B, A2969, MasterSheet!D:D, B2969, MasterSheet!H:H, C2969)</f>
        <v>1</v>
      </c>
      <c r="H2969" s="30">
        <f t="shared" si="139"/>
        <v>9280.48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C-310681-01-0005</v>
      </c>
      <c r="D2970" s="25">
        <f>_xlfn.XLOOKUP(C2970,MasterSheet!H:H,MasterSheet!F:F)</f>
        <v>17688</v>
      </c>
      <c r="E2970" s="26">
        <f>SUMIFS(MasterSheet!J:J, MasterSheet!B:B, A2970, MasterSheet!D:D, B2970, MasterSheet!H:H, C2970)</f>
        <v>1</v>
      </c>
      <c r="F2970" s="26">
        <f t="shared" si="138"/>
        <v>17688</v>
      </c>
      <c r="G2970" s="30">
        <f>SUMIFS(MasterSheet!K:K, MasterSheet!B:B, A2970, MasterSheet!D:D, B2970, MasterSheet!H:H, C2970)</f>
        <v>1</v>
      </c>
      <c r="H2970" s="30">
        <f t="shared" si="139"/>
        <v>17688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IH-310681-03-0005</v>
      </c>
      <c r="D2971" s="25">
        <f>_xlfn.XLOOKUP(C2971,MasterSheet!H:H,MasterSheet!F:F)</f>
        <v>17688</v>
      </c>
      <c r="E2971" s="26">
        <f>SUMIFS(MasterSheet!J:J, MasterSheet!B:B, A2971, MasterSheet!D:D, B2971, MasterSheet!H:H, C2971)</f>
        <v>1</v>
      </c>
      <c r="F2971" s="26">
        <f t="shared" si="138"/>
        <v>17688</v>
      </c>
      <c r="G2971" s="30">
        <f>SUMIFS(MasterSheet!K:K, MasterSheet!B:B, A2971, MasterSheet!D:D, B2971, MasterSheet!H:H, C2971)</f>
        <v>1</v>
      </c>
      <c r="H2971" s="30">
        <f t="shared" si="139"/>
        <v>17688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C-311140-00-0005</v>
      </c>
      <c r="D2972" s="25">
        <f>_xlfn.XLOOKUP(C2972,MasterSheet!H:H,MasterSheet!F:F)</f>
        <v>17688</v>
      </c>
      <c r="E2972" s="26">
        <f>SUMIFS(MasterSheet!J:J, MasterSheet!B:B, A2972, MasterSheet!D:D, B2972, MasterSheet!H:H, C2972)</f>
        <v>1</v>
      </c>
      <c r="F2972" s="26">
        <f t="shared" si="138"/>
        <v>17688</v>
      </c>
      <c r="G2972" s="30">
        <f>SUMIFS(MasterSheet!K:K, MasterSheet!B:B, A2972, MasterSheet!D:D, B2972, MasterSheet!H:H, C2972)</f>
        <v>1</v>
      </c>
      <c r="H2972" s="30">
        <f t="shared" si="139"/>
        <v>17688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IN-001005-01-05</v>
      </c>
      <c r="D2973" s="25">
        <f>_xlfn.XLOOKUP(C2973,MasterSheet!H:H,MasterSheet!F:F)</f>
        <v>17688</v>
      </c>
      <c r="E2973" s="26">
        <f>SUMIFS(MasterSheet!J:J, MasterSheet!B:B, A2973, MasterSheet!D:D, B2973, MasterSheet!H:H, C2973)</f>
        <v>1</v>
      </c>
      <c r="F2973" s="26">
        <f t="shared" si="138"/>
        <v>17688</v>
      </c>
      <c r="G2973" s="30">
        <f>SUMIFS(MasterSheet!K:K, MasterSheet!B:B, A2973, MasterSheet!D:D, B2973, MasterSheet!H:H, C2973)</f>
        <v>1</v>
      </c>
      <c r="H2973" s="30">
        <f t="shared" si="139"/>
        <v>17688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IH-300512-08-0005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IH-300625-07-0005</v>
      </c>
      <c r="D2975" s="25">
        <f>_xlfn.XLOOKUP(C2975,MasterSheet!H:H,MasterSheet!F:F)</f>
        <v>17688</v>
      </c>
      <c r="E2975" s="26">
        <f>SUMIFS(MasterSheet!J:J, MasterSheet!B:B, A2975, MasterSheet!D:D, B2975, MasterSheet!H:H, C2975)</f>
        <v>1</v>
      </c>
      <c r="F2975" s="26">
        <f t="shared" si="138"/>
        <v>17688</v>
      </c>
      <c r="G2975" s="30">
        <f>SUMIFS(MasterSheet!K:K, MasterSheet!B:B, A2975, MasterSheet!D:D, B2975, MasterSheet!H:H, C2975)</f>
        <v>1</v>
      </c>
      <c r="H2975" s="30">
        <f t="shared" si="139"/>
        <v>17688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IH-300650-08-0005</v>
      </c>
      <c r="D2976" s="25">
        <f>_xlfn.XLOOKUP(C2976,MasterSheet!H:H,MasterSheet!F:F)</f>
        <v>17688</v>
      </c>
      <c r="E2976" s="26">
        <f>SUMIFS(MasterSheet!J:J, MasterSheet!B:B, A2976, MasterSheet!D:D, B2976, MasterSheet!H:H, C2976)</f>
        <v>1</v>
      </c>
      <c r="F2976" s="26">
        <f t="shared" si="138"/>
        <v>17688</v>
      </c>
      <c r="G2976" s="30">
        <f>SUMIFS(MasterSheet!K:K, MasterSheet!B:B, A2976, MasterSheet!D:D, B2976, MasterSheet!H:H, C2976)</f>
        <v>1</v>
      </c>
      <c r="H2976" s="30">
        <f t="shared" si="139"/>
        <v>17688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C-300643-03-0005</v>
      </c>
      <c r="D2977" s="25">
        <f>_xlfn.XLOOKUP(C2977,MasterSheet!H:H,MasterSheet!F:F)</f>
        <v>17688</v>
      </c>
      <c r="E2977" s="26">
        <f>SUMIFS(MasterSheet!J:J, MasterSheet!B:B, A2977, MasterSheet!D:D, B2977, MasterSheet!H:H, C2977)</f>
        <v>1</v>
      </c>
      <c r="F2977" s="26">
        <f t="shared" si="138"/>
        <v>17688</v>
      </c>
      <c r="G2977" s="30">
        <f>SUMIFS(MasterSheet!K:K, MasterSheet!B:B, A2977, MasterSheet!D:D, B2977, MasterSheet!H:H, C2977)</f>
        <v>1</v>
      </c>
      <c r="H2977" s="30">
        <f t="shared" si="139"/>
        <v>17688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L-009922-00-0005</v>
      </c>
      <c r="D2978" s="25">
        <f>_xlfn.XLOOKUP(C2978,MasterSheet!H:H,MasterSheet!F:F)</f>
        <v>32912</v>
      </c>
      <c r="E2978" s="26">
        <f>SUMIFS(MasterSheet!J:J, MasterSheet!B:B, A2978, MasterSheet!D:D, B2978, MasterSheet!H:H, C2978)</f>
        <v>1</v>
      </c>
      <c r="F2978" s="26">
        <f t="shared" si="138"/>
        <v>32912</v>
      </c>
      <c r="G2978" s="30">
        <f>SUMIFS(MasterSheet!K:K, MasterSheet!B:B, A2978, MasterSheet!D:D, B2978, MasterSheet!H:H, C2978)</f>
        <v>1</v>
      </c>
      <c r="H2978" s="30">
        <f t="shared" si="139"/>
        <v>32912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L-009454-01-0005</v>
      </c>
      <c r="D2979" s="25">
        <f>_xlfn.XLOOKUP(C2979,MasterSheet!H:H,MasterSheet!F:F)</f>
        <v>32912</v>
      </c>
      <c r="E2979" s="26">
        <f>SUMIFS(MasterSheet!J:J, MasterSheet!B:B, A2979, MasterSheet!D:D, B2979, MasterSheet!H:H, C2979)</f>
        <v>1</v>
      </c>
      <c r="F2979" s="26">
        <f t="shared" si="138"/>
        <v>32912</v>
      </c>
      <c r="G2979" s="30">
        <f>SUMIFS(MasterSheet!K:K, MasterSheet!B:B, A2979, MasterSheet!D:D, B2979, MasterSheet!H:H, C2979)</f>
        <v>1</v>
      </c>
      <c r="H2979" s="30">
        <f t="shared" si="139"/>
        <v>32912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IH-300632-05-0005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L-010854-00-0005</v>
      </c>
      <c r="D2981" s="25">
        <f>_xlfn.XLOOKUP(C2981,MasterSheet!H:H,MasterSheet!F:F)</f>
        <v>32912</v>
      </c>
      <c r="E2981" s="26">
        <f>SUMIFS(MasterSheet!J:J, MasterSheet!B:B, A2981, MasterSheet!D:D, B2981, MasterSheet!H:H, C2981)</f>
        <v>2</v>
      </c>
      <c r="F2981" s="26">
        <f t="shared" si="138"/>
        <v>65824</v>
      </c>
      <c r="G2981" s="30">
        <f>SUMIFS(MasterSheet!K:K, MasterSheet!B:B, A2981, MasterSheet!D:D, B2981, MasterSheet!H:H, C2981)</f>
        <v>2</v>
      </c>
      <c r="H2981" s="30">
        <f t="shared" si="139"/>
        <v>65824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L-006656-03-0005</v>
      </c>
      <c r="D2982" s="25">
        <f>_xlfn.XLOOKUP(C2982,MasterSheet!H:H,MasterSheet!F:F)</f>
        <v>32912</v>
      </c>
      <c r="E2982" s="26">
        <f>SUMIFS(MasterSheet!J:J, MasterSheet!B:B, A2982, MasterSheet!D:D, B2982, MasterSheet!H:H, C2982)</f>
        <v>1</v>
      </c>
      <c r="F2982" s="26">
        <f t="shared" si="138"/>
        <v>32912</v>
      </c>
      <c r="G2982" s="30">
        <f>SUMIFS(MasterSheet!K:K, MasterSheet!B:B, A2982, MasterSheet!D:D, B2982, MasterSheet!H:H, C2982)</f>
        <v>1</v>
      </c>
      <c r="H2982" s="30">
        <f t="shared" si="139"/>
        <v>32912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V3SH11252-228203260</v>
      </c>
      <c r="D2983" s="25">
        <f>_xlfn.XLOOKUP(C2983,MasterSheet!H:H,MasterSheet!F:F)</f>
        <v>32736</v>
      </c>
      <c r="E2983" s="26">
        <f>SUMIFS(MasterSheet!J:J, MasterSheet!B:B, A2983, MasterSheet!D:D, B2983, MasterSheet!H:H, C2983)</f>
        <v>1</v>
      </c>
      <c r="F2983" s="26">
        <f t="shared" si="138"/>
        <v>32736</v>
      </c>
      <c r="G2983" s="30">
        <f>SUMIFS(MasterSheet!K:K, MasterSheet!B:B, A2983, MasterSheet!D:D, B2983, MasterSheet!H:H, C2983)</f>
        <v>1</v>
      </c>
      <c r="H2983" s="30">
        <f t="shared" si="139"/>
        <v>32736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RHS3979-201736467</v>
      </c>
      <c r="D2984" s="25">
        <f>_xlfn.XLOOKUP(C2984,MasterSheet!H:H,MasterSheet!F:F)</f>
        <v>15224</v>
      </c>
      <c r="E2984" s="26">
        <f>SUMIFS(MasterSheet!J:J, MasterSheet!B:B, A2984, MasterSheet!D:D, B2984, MasterSheet!H:H, C2984)</f>
        <v>1</v>
      </c>
      <c r="F2984" s="26">
        <f t="shared" si="138"/>
        <v>15224</v>
      </c>
      <c r="G2984" s="30">
        <f>SUMIFS(MasterSheet!K:K, MasterSheet!B:B, A2984, MasterSheet!D:D, B2984, MasterSheet!H:H, C2984)</f>
        <v>1</v>
      </c>
      <c r="H2984" s="30">
        <f t="shared" si="139"/>
        <v>15224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RHS3979-201739694</v>
      </c>
      <c r="D2985" s="25">
        <f>_xlfn.XLOOKUP(C2985,MasterSheet!H:H,MasterSheet!F:F)</f>
        <v>15224</v>
      </c>
      <c r="E2985" s="26">
        <f>SUMIFS(MasterSheet!J:J, MasterSheet!B:B, A2985, MasterSheet!D:D, B2985, MasterSheet!H:H, C2985)</f>
        <v>1</v>
      </c>
      <c r="F2985" s="26">
        <f t="shared" si="138"/>
        <v>15224</v>
      </c>
      <c r="G2985" s="30">
        <f>SUMIFS(MasterSheet!K:K, MasterSheet!B:B, A2985, MasterSheet!D:D, B2985, MasterSheet!H:H, C2985)</f>
        <v>1</v>
      </c>
      <c r="H2985" s="30">
        <f t="shared" si="139"/>
        <v>15224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RMM4534-EG104086</v>
      </c>
      <c r="D2986" s="25">
        <f>_xlfn.XLOOKUP(C2986,MasterSheet!H:H,MasterSheet!F:F)</f>
        <v>24816</v>
      </c>
      <c r="E2986" s="26">
        <f>SUMIFS(MasterSheet!J:J, MasterSheet!B:B, A2986, MasterSheet!D:D, B2986, MasterSheet!H:H, C2986)</f>
        <v>1</v>
      </c>
      <c r="F2986" s="26">
        <f t="shared" si="138"/>
        <v>24816</v>
      </c>
      <c r="G2986" s="30">
        <f>SUMIFS(MasterSheet!K:K, MasterSheet!B:B, A2986, MasterSheet!D:D, B2986, MasterSheet!H:H, C2986)</f>
        <v>1</v>
      </c>
      <c r="H2986" s="30">
        <f t="shared" si="139"/>
        <v>24816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RHS4531-EG57381</v>
      </c>
      <c r="D2987" s="25">
        <f>_xlfn.XLOOKUP(C2987,MasterSheet!H:H,MasterSheet!F:F)</f>
        <v>31768</v>
      </c>
      <c r="E2987" s="26">
        <f>SUMIFS(MasterSheet!J:J, MasterSheet!B:B, A2987, MasterSheet!D:D, B2987, MasterSheet!H:H, C2987)</f>
        <v>1</v>
      </c>
      <c r="F2987" s="26">
        <f t="shared" si="138"/>
        <v>31768</v>
      </c>
      <c r="G2987" s="30">
        <f>SUMIFS(MasterSheet!K:K, MasterSheet!B:B, A2987, MasterSheet!D:D, B2987, MasterSheet!H:H, C2987)</f>
        <v>1</v>
      </c>
      <c r="H2987" s="30">
        <f t="shared" si="139"/>
        <v>31768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B-002000-UB-100</v>
      </c>
      <c r="D2988" s="25">
        <f>_xlfn.XLOOKUP(C2988,MasterSheet!H:H,MasterSheet!F:F)</f>
        <v>6072</v>
      </c>
      <c r="E2988" s="26">
        <f>SUMIFS(MasterSheet!J:J, MasterSheet!B:B, A2988, MasterSheet!D:D, B2988, MasterSheet!H:H, C2988)</f>
        <v>3</v>
      </c>
      <c r="F2988" s="26">
        <f t="shared" si="138"/>
        <v>18216</v>
      </c>
      <c r="G2988" s="30">
        <f>SUMIFS(MasterSheet!K:K, MasterSheet!B:B, A2988, MasterSheet!D:D, B2988, MasterSheet!H:H, C2988)</f>
        <v>3</v>
      </c>
      <c r="H2988" s="30">
        <f t="shared" si="139"/>
        <v>18216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T-2001-02</v>
      </c>
      <c r="D2989" s="25">
        <f>_xlfn.XLOOKUP(C2989,MasterSheet!H:H,MasterSheet!F:F)</f>
        <v>20820.8</v>
      </c>
      <c r="E2989" s="26">
        <f>SUMIFS(MasterSheet!J:J, MasterSheet!B:B, A2989, MasterSheet!D:D, B2989, MasterSheet!H:H, C2989)</f>
        <v>3</v>
      </c>
      <c r="F2989" s="26">
        <f t="shared" si="138"/>
        <v>62462.399999999994</v>
      </c>
      <c r="G2989" s="30">
        <f>SUMIFS(MasterSheet!K:K, MasterSheet!B:B, A2989, MasterSheet!D:D, B2989, MasterSheet!H:H, C2989)</f>
        <v>3</v>
      </c>
      <c r="H2989" s="30">
        <f t="shared" si="139"/>
        <v>62462.399999999994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T-2001-03</v>
      </c>
      <c r="D2990" s="25">
        <f>_xlfn.XLOOKUP(C2990,MasterSheet!H:H,MasterSheet!F:F)</f>
        <v>34619.199999999997</v>
      </c>
      <c r="E2990" s="26">
        <f>SUMIFS(MasterSheet!J:J, MasterSheet!B:B, A2990, MasterSheet!D:D, B2990, MasterSheet!H:H, C2990)</f>
        <v>3</v>
      </c>
      <c r="F2990" s="26">
        <f t="shared" si="138"/>
        <v>103857.59999999999</v>
      </c>
      <c r="G2990" s="30">
        <f>SUMIFS(MasterSheet!K:K, MasterSheet!B:B, A2990, MasterSheet!D:D, B2990, MasterSheet!H:H, C2990)</f>
        <v>3</v>
      </c>
      <c r="H2990" s="30">
        <f t="shared" si="139"/>
        <v>103857.59999999999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>
        <v>100209</v>
      </c>
      <c r="D2991" s="25">
        <f>_xlfn.XLOOKUP(C2991,MasterSheet!H:H,MasterSheet!F:F)</f>
        <v>11668.8</v>
      </c>
      <c r="E2991" s="26">
        <f>SUMIFS(MasterSheet!J:J, MasterSheet!B:B, A2991, MasterSheet!D:D, B2991, MasterSheet!H:H, C2991)</f>
        <v>1</v>
      </c>
      <c r="F2991" s="26">
        <f t="shared" si="138"/>
        <v>11668.8</v>
      </c>
      <c r="G2991" s="30">
        <f>SUMIFS(MasterSheet!K:K, MasterSheet!B:B, A2991, MasterSheet!D:D, B2991, MasterSheet!H:H, C2991)</f>
        <v>1</v>
      </c>
      <c r="H2991" s="30">
        <f t="shared" si="139"/>
        <v>11668.8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Not Yet Received</v>
      </c>
      <c r="B2992" s="45" t="str">
        <v>Not Yet Received</v>
      </c>
      <c r="C2992" s="25">
        <v>100219</v>
      </c>
      <c r="D2992" s="25">
        <f>_xlfn.XLOOKUP(C2992,MasterSheet!H:H,MasterSheet!F:F)</f>
        <v>6468</v>
      </c>
      <c r="E2992" s="26">
        <f>SUMIFS(MasterSheet!J:J, MasterSheet!B:B, A2992, MasterSheet!D:D, B2992, MasterSheet!H:H, C2992)</f>
        <v>1</v>
      </c>
      <c r="F2992" s="26">
        <f t="shared" si="138"/>
        <v>6468</v>
      </c>
      <c r="G2992" s="30">
        <f>SUMIFS(MasterSheet!K:K, MasterSheet!B:B, A2992, MasterSheet!D:D, B2992, MasterSheet!H:H, C2992)</f>
        <v>1</v>
      </c>
      <c r="H2992" s="30">
        <f t="shared" si="139"/>
        <v>6468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Not Yet Received</v>
      </c>
      <c r="B2993" s="45" t="str">
        <v>Not Yet Received</v>
      </c>
      <c r="C2993" s="25">
        <v>100327</v>
      </c>
      <c r="D2993" s="25">
        <f>_xlfn.XLOOKUP(C2993,MasterSheet!H:H,MasterSheet!F:F)</f>
        <v>4329.6000000000004</v>
      </c>
      <c r="E2993" s="26">
        <f>SUMIFS(MasterSheet!J:J, MasterSheet!B:B, A2993, MasterSheet!D:D, B2993, MasterSheet!H:H, C2993)</f>
        <v>1</v>
      </c>
      <c r="F2993" s="26">
        <f t="shared" si="138"/>
        <v>4329.6000000000004</v>
      </c>
      <c r="G2993" s="30">
        <f>SUMIFS(MasterSheet!K:K, MasterSheet!B:B, A2993, MasterSheet!D:D, B2993, MasterSheet!H:H, C2993)</f>
        <v>1</v>
      </c>
      <c r="H2993" s="30">
        <f t="shared" si="139"/>
        <v>4329.6000000000004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Not Yet Received</v>
      </c>
      <c r="B2994" s="45" t="str">
        <v>Not Yet Received</v>
      </c>
      <c r="C2994" s="25">
        <v>100496</v>
      </c>
      <c r="D2994" s="25">
        <f>_xlfn.XLOOKUP(C2994,MasterSheet!H:H,MasterSheet!F:F)</f>
        <v>19712</v>
      </c>
      <c r="E2994" s="26">
        <f>SUMIFS(MasterSheet!J:J, MasterSheet!B:B, A2994, MasterSheet!D:D, B2994, MasterSheet!H:H, C2994)</f>
        <v>1</v>
      </c>
      <c r="F2994" s="26">
        <f t="shared" si="138"/>
        <v>19712</v>
      </c>
      <c r="G2994" s="30">
        <f>SUMIFS(MasterSheet!K:K, MasterSheet!B:B, A2994, MasterSheet!D:D, B2994, MasterSheet!H:H, C2994)</f>
        <v>1</v>
      </c>
      <c r="H2994" s="30">
        <f t="shared" si="139"/>
        <v>19712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Not Yet Received</v>
      </c>
      <c r="B2995" s="45" t="str">
        <v>Not Yet Received</v>
      </c>
      <c r="C2995" s="25">
        <v>100526</v>
      </c>
      <c r="D2995" s="25">
        <f>_xlfn.XLOOKUP(C2995,MasterSheet!H:H,MasterSheet!F:F)</f>
        <v>12196.8</v>
      </c>
      <c r="E2995" s="26">
        <f>SUMIFS(MasterSheet!J:J, MasterSheet!B:B, A2995, MasterSheet!D:D, B2995, MasterSheet!H:H, C2995)</f>
        <v>1</v>
      </c>
      <c r="F2995" s="26">
        <f t="shared" si="138"/>
        <v>12196.8</v>
      </c>
      <c r="G2995" s="30">
        <f>SUMIFS(MasterSheet!K:K, MasterSheet!B:B, A2995, MasterSheet!D:D, B2995, MasterSheet!H:H, C2995)</f>
        <v>1</v>
      </c>
      <c r="H2995" s="30">
        <f t="shared" si="139"/>
        <v>12196.8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Not Yet Received</v>
      </c>
      <c r="B2996" s="45" t="str">
        <v>Not Yet Received</v>
      </c>
      <c r="C2996" s="25">
        <v>101212</v>
      </c>
      <c r="D2996" s="25">
        <f>_xlfn.XLOOKUP(C2996,MasterSheet!H:H,MasterSheet!F:F)</f>
        <v>5544</v>
      </c>
      <c r="E2996" s="26">
        <f>SUMIFS(MasterSheet!J:J, MasterSheet!B:B, A2996, MasterSheet!D:D, B2996, MasterSheet!H:H, C2996)</f>
        <v>1</v>
      </c>
      <c r="F2996" s="26">
        <f t="shared" si="138"/>
        <v>5544</v>
      </c>
      <c r="G2996" s="30">
        <f>SUMIFS(MasterSheet!K:K, MasterSheet!B:B, A2996, MasterSheet!D:D, B2996, MasterSheet!H:H, C2996)</f>
        <v>1</v>
      </c>
      <c r="H2996" s="30">
        <f t="shared" si="139"/>
        <v>5544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Not Yet Received</v>
      </c>
      <c r="B2997" s="45" t="str">
        <v>Not Yet Received</v>
      </c>
      <c r="C2997" s="25">
        <v>101230</v>
      </c>
      <c r="D2997" s="25">
        <f>_xlfn.XLOOKUP(C2997,MasterSheet!H:H,MasterSheet!F:F)</f>
        <v>15206.400000000001</v>
      </c>
      <c r="E2997" s="26">
        <f>SUMIFS(MasterSheet!J:J, MasterSheet!B:B, A2997, MasterSheet!D:D, B2997, MasterSheet!H:H, C2997)</f>
        <v>1</v>
      </c>
      <c r="F2997" s="26">
        <f t="shared" si="138"/>
        <v>15206.400000000001</v>
      </c>
      <c r="G2997" s="30">
        <f>SUMIFS(MasterSheet!K:K, MasterSheet!B:B, A2997, MasterSheet!D:D, B2997, MasterSheet!H:H, C2997)</f>
        <v>1</v>
      </c>
      <c r="H2997" s="30">
        <f t="shared" si="139"/>
        <v>15206.400000000001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Not Yet Received</v>
      </c>
      <c r="B2998" s="45" t="str">
        <v>Not Yet Received</v>
      </c>
      <c r="C2998" s="25">
        <v>101251</v>
      </c>
      <c r="D2998" s="25">
        <f>_xlfn.XLOOKUP(C2998,MasterSheet!H:H,MasterSheet!F:F)</f>
        <v>15972</v>
      </c>
      <c r="E2998" s="26">
        <f>SUMIFS(MasterSheet!J:J, MasterSheet!B:B, A2998, MasterSheet!D:D, B2998, MasterSheet!H:H, C2998)</f>
        <v>1</v>
      </c>
      <c r="F2998" s="26">
        <f t="shared" si="138"/>
        <v>15972</v>
      </c>
      <c r="G2998" s="30">
        <f>SUMIFS(MasterSheet!K:K, MasterSheet!B:B, A2998, MasterSheet!D:D, B2998, MasterSheet!H:H, C2998)</f>
        <v>1</v>
      </c>
      <c r="H2998" s="30">
        <f t="shared" si="139"/>
        <v>15972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Not Yet Received</v>
      </c>
      <c r="B2999" s="45" t="str">
        <v>Not Yet Received</v>
      </c>
      <c r="C2999" s="25">
        <v>101337</v>
      </c>
      <c r="D2999" s="25">
        <f>_xlfn.XLOOKUP(C2999,MasterSheet!H:H,MasterSheet!F:F)</f>
        <v>18876</v>
      </c>
      <c r="E2999" s="26">
        <f>SUMIFS(MasterSheet!J:J, MasterSheet!B:B, A2999, MasterSheet!D:D, B2999, MasterSheet!H:H, C2999)</f>
        <v>1</v>
      </c>
      <c r="F2999" s="26">
        <f t="shared" si="138"/>
        <v>18876</v>
      </c>
      <c r="G2999" s="30">
        <f>SUMIFS(MasterSheet!K:K, MasterSheet!B:B, A2999, MasterSheet!D:D, B2999, MasterSheet!H:H, C2999)</f>
        <v>1</v>
      </c>
      <c r="H2999" s="30">
        <f t="shared" si="139"/>
        <v>18876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Not Yet Received</v>
      </c>
      <c r="B3000" s="45" t="str">
        <v>Not Yet Received</v>
      </c>
      <c r="C3000" s="25">
        <v>102615</v>
      </c>
      <c r="D3000" s="25">
        <f>_xlfn.XLOOKUP(C3000,MasterSheet!H:H,MasterSheet!F:F)</f>
        <v>9424.7999999999993</v>
      </c>
      <c r="E3000" s="26">
        <f>SUMIFS(MasterSheet!J:J, MasterSheet!B:B, A3000, MasterSheet!D:D, B3000, MasterSheet!H:H, C3000)</f>
        <v>1</v>
      </c>
      <c r="F3000" s="26">
        <f t="shared" si="138"/>
        <v>9424.7999999999993</v>
      </c>
      <c r="G3000" s="30">
        <f>SUMIFS(MasterSheet!K:K, MasterSheet!B:B, A3000, MasterSheet!D:D, B3000, MasterSheet!H:H, C3000)</f>
        <v>1</v>
      </c>
      <c r="H3000" s="30">
        <f t="shared" si="139"/>
        <v>9424.7999999999993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103025</v>
      </c>
      <c r="D3001" s="25">
        <f>_xlfn.XLOOKUP(C3001,MasterSheet!H:H,MasterSheet!F:F)</f>
        <v>5790.4</v>
      </c>
      <c r="E3001" s="26">
        <f>SUMIFS(MasterSheet!J:J, MasterSheet!B:B, A3001, MasterSheet!D:D, B3001, MasterSheet!H:H, C3001)</f>
        <v>1</v>
      </c>
      <c r="F3001" s="26">
        <f t="shared" si="138"/>
        <v>5790.4</v>
      </c>
      <c r="G3001" s="30">
        <f>SUMIFS(MasterSheet!K:K, MasterSheet!B:B, A3001, MasterSheet!D:D, B3001, MasterSheet!H:H, C3001)</f>
        <v>1</v>
      </c>
      <c r="H3001" s="30">
        <f t="shared" si="139"/>
        <v>5790.4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103132</v>
      </c>
      <c r="D3002" s="25">
        <f>_xlfn.XLOOKUP(C3002,MasterSheet!H:H,MasterSheet!F:F)</f>
        <v>13613.599999999999</v>
      </c>
      <c r="E3002" s="26">
        <f>SUMIFS(MasterSheet!J:J, MasterSheet!B:B, A3002, MasterSheet!D:D, B3002, MasterSheet!H:H, C3002)</f>
        <v>1</v>
      </c>
      <c r="F3002" s="26">
        <f t="shared" si="138"/>
        <v>13613.599999999999</v>
      </c>
      <c r="G3002" s="30">
        <f>SUMIFS(MasterSheet!K:K, MasterSheet!B:B, A3002, MasterSheet!D:D, B3002, MasterSheet!H:H, C3002)</f>
        <v>1</v>
      </c>
      <c r="H3002" s="30">
        <f t="shared" si="139"/>
        <v>13613.599999999999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103140</v>
      </c>
      <c r="D3003" s="25">
        <f>_xlfn.XLOOKUP(C3003,MasterSheet!H:H,MasterSheet!F:F)</f>
        <v>28710</v>
      </c>
      <c r="E3003" s="26">
        <f>SUMIFS(MasterSheet!J:J, MasterSheet!B:B, A3003, MasterSheet!D:D, B3003, MasterSheet!H:H, C3003)</f>
        <v>1</v>
      </c>
      <c r="F3003" s="26">
        <f t="shared" si="138"/>
        <v>28710</v>
      </c>
      <c r="G3003" s="30">
        <f>SUMIFS(MasterSheet!K:K, MasterSheet!B:B, A3003, MasterSheet!D:D, B3003, MasterSheet!H:H, C3003)</f>
        <v>1</v>
      </c>
      <c r="H3003" s="30">
        <f t="shared" si="139"/>
        <v>28710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103157</v>
      </c>
      <c r="D3004" s="25">
        <f>_xlfn.XLOOKUP(C3004,MasterSheet!H:H,MasterSheet!F:F)</f>
        <v>20394</v>
      </c>
      <c r="E3004" s="26">
        <f>SUMIFS(MasterSheet!J:J, MasterSheet!B:B, A3004, MasterSheet!D:D, B3004, MasterSheet!H:H, C3004)</f>
        <v>2</v>
      </c>
      <c r="F3004" s="26">
        <f t="shared" si="138"/>
        <v>40788</v>
      </c>
      <c r="G3004" s="30">
        <f>SUMIFS(MasterSheet!K:K, MasterSheet!B:B, A3004, MasterSheet!D:D, B3004, MasterSheet!H:H, C3004)</f>
        <v>2</v>
      </c>
      <c r="H3004" s="30">
        <f t="shared" si="139"/>
        <v>40788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104103</v>
      </c>
      <c r="D3005" s="25">
        <f>_xlfn.XLOOKUP(C3005,MasterSheet!H:H,MasterSheet!F:F)</f>
        <v>4004</v>
      </c>
      <c r="E3005" s="26">
        <f>SUMIFS(MasterSheet!J:J, MasterSheet!B:B, A3005, MasterSheet!D:D, B3005, MasterSheet!H:H, C3005)</f>
        <v>1</v>
      </c>
      <c r="F3005" s="26">
        <f t="shared" si="138"/>
        <v>4004</v>
      </c>
      <c r="G3005" s="30">
        <f>SUMIFS(MasterSheet!K:K, MasterSheet!B:B, A3005, MasterSheet!D:D, B3005, MasterSheet!H:H, C3005)</f>
        <v>1</v>
      </c>
      <c r="H3005" s="30">
        <f t="shared" si="139"/>
        <v>4004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104106</v>
      </c>
      <c r="D3006" s="25">
        <f>_xlfn.XLOOKUP(C3006,MasterSheet!H:H,MasterSheet!F:F)</f>
        <v>18726.400000000001</v>
      </c>
      <c r="E3006" s="26">
        <f>SUMIFS(MasterSheet!J:J, MasterSheet!B:B, A3006, MasterSheet!D:D, B3006, MasterSheet!H:H, C3006)</f>
        <v>1</v>
      </c>
      <c r="F3006" s="26">
        <f t="shared" si="138"/>
        <v>18726.400000000001</v>
      </c>
      <c r="G3006" s="30">
        <f>SUMIFS(MasterSheet!K:K, MasterSheet!B:B, A3006, MasterSheet!D:D, B3006, MasterSheet!H:H, C3006)</f>
        <v>1</v>
      </c>
      <c r="H3006" s="30">
        <f t="shared" si="139"/>
        <v>18726.400000000001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105322</v>
      </c>
      <c r="D3007" s="25">
        <f>_xlfn.XLOOKUP(C3007,MasterSheet!H:H,MasterSheet!F:F)</f>
        <v>17740.8</v>
      </c>
      <c r="E3007" s="26">
        <f>SUMIFS(MasterSheet!J:J, MasterSheet!B:B, A3007, MasterSheet!D:D, B3007, MasterSheet!H:H, C3007)</f>
        <v>1</v>
      </c>
      <c r="F3007" s="26">
        <f t="shared" si="138"/>
        <v>17740.8</v>
      </c>
      <c r="G3007" s="30">
        <f>SUMIFS(MasterSheet!K:K, MasterSheet!B:B, A3007, MasterSheet!D:D, B3007, MasterSheet!H:H, C3007)</f>
        <v>1</v>
      </c>
      <c r="H3007" s="30">
        <f t="shared" si="139"/>
        <v>17740.8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106610</v>
      </c>
      <c r="D3008" s="25">
        <f>_xlfn.XLOOKUP(C3008,MasterSheet!H:H,MasterSheet!F:F)</f>
        <v>16447.2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16447.2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16447.2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108907</v>
      </c>
      <c r="D3009" s="25">
        <f>_xlfn.XLOOKUP(C3009,MasterSheet!H:H,MasterSheet!F:F)</f>
        <v>7515.2000000000007</v>
      </c>
      <c r="E3009" s="26">
        <f>SUMIFS(MasterSheet!J:J, MasterSheet!B:B, A3009, MasterSheet!D:D, B3009, MasterSheet!H:H, C3009)</f>
        <v>1</v>
      </c>
      <c r="F3009" s="26">
        <f t="shared" si="141"/>
        <v>7515.2000000000007</v>
      </c>
      <c r="G3009" s="30">
        <f>SUMIFS(MasterSheet!K:K, MasterSheet!B:B, A3009, MasterSheet!D:D, B3009, MasterSheet!H:H, C3009)</f>
        <v>1</v>
      </c>
      <c r="H3009" s="30">
        <f t="shared" si="142"/>
        <v>7515.2000000000007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109207</v>
      </c>
      <c r="D3010" s="25">
        <f>_xlfn.XLOOKUP(C3010,MasterSheet!H:H,MasterSheet!F:F)</f>
        <v>4496.8</v>
      </c>
      <c r="E3010" s="26">
        <f>SUMIFS(MasterSheet!J:J, MasterSheet!B:B, A3010, MasterSheet!D:D, B3010, MasterSheet!H:H, C3010)</f>
        <v>1</v>
      </c>
      <c r="F3010" s="26">
        <f t="shared" si="141"/>
        <v>4496.8</v>
      </c>
      <c r="G3010" s="30">
        <f>SUMIFS(MasterSheet!K:K, MasterSheet!B:B, A3010, MasterSheet!D:D, B3010, MasterSheet!H:H, C3010)</f>
        <v>1</v>
      </c>
      <c r="H3010" s="30">
        <f t="shared" si="142"/>
        <v>4496.8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115555</v>
      </c>
      <c r="D3011" s="25">
        <f>_xlfn.XLOOKUP(C3011,MasterSheet!H:H,MasterSheet!F:F)</f>
        <v>18876</v>
      </c>
      <c r="E3011" s="26">
        <f>SUMIFS(MasterSheet!J:J, MasterSheet!B:B, A3011, MasterSheet!D:D, B3011, MasterSheet!H:H, C3011)</f>
        <v>1</v>
      </c>
      <c r="F3011" s="26">
        <f t="shared" si="141"/>
        <v>18876</v>
      </c>
      <c r="G3011" s="30">
        <f>SUMIFS(MasterSheet!K:K, MasterSheet!B:B, A3011, MasterSheet!D:D, B3011, MasterSheet!H:H, C3011)</f>
        <v>1</v>
      </c>
      <c r="H3011" s="30">
        <f t="shared" si="142"/>
        <v>18876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117339</v>
      </c>
      <c r="D3012" s="25">
        <f>_xlfn.XLOOKUP(C3012,MasterSheet!H:H,MasterSheet!F:F)</f>
        <v>19272</v>
      </c>
      <c r="E3012" s="26">
        <f>SUMIFS(MasterSheet!J:J, MasterSheet!B:B, A3012, MasterSheet!D:D, B3012, MasterSheet!H:H, C3012)</f>
        <v>1</v>
      </c>
      <c r="F3012" s="26">
        <f t="shared" si="141"/>
        <v>19272</v>
      </c>
      <c r="G3012" s="30">
        <f>SUMIFS(MasterSheet!K:K, MasterSheet!B:B, A3012, MasterSheet!D:D, B3012, MasterSheet!H:H, C3012)</f>
        <v>1</v>
      </c>
      <c r="H3012" s="30">
        <f t="shared" si="142"/>
        <v>19272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119806</v>
      </c>
      <c r="D3013" s="25">
        <f>_xlfn.XLOOKUP(C3013,MasterSheet!H:H,MasterSheet!F:F)</f>
        <v>25132.800000000003</v>
      </c>
      <c r="E3013" s="26">
        <f>SUMIFS(MasterSheet!J:J, MasterSheet!B:B, A3013, MasterSheet!D:D, B3013, MasterSheet!H:H, C3013)</f>
        <v>1</v>
      </c>
      <c r="F3013" s="26">
        <f t="shared" si="141"/>
        <v>25132.800000000003</v>
      </c>
      <c r="G3013" s="30">
        <f>SUMIFS(MasterSheet!K:K, MasterSheet!B:B, A3013, MasterSheet!D:D, B3013, MasterSheet!H:H, C3013)</f>
        <v>1</v>
      </c>
      <c r="H3013" s="30">
        <f t="shared" si="142"/>
        <v>25132.800000000003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123110</v>
      </c>
      <c r="D3014" s="25">
        <f>_xlfn.XLOOKUP(C3014,MasterSheet!H:H,MasterSheet!F:F)</f>
        <v>7444.7999999999993</v>
      </c>
      <c r="E3014" s="26">
        <f>SUMIFS(MasterSheet!J:J, MasterSheet!B:B, A3014, MasterSheet!D:D, B3014, MasterSheet!H:H, C3014)</f>
        <v>1</v>
      </c>
      <c r="F3014" s="26">
        <f t="shared" si="141"/>
        <v>7444.7999999999993</v>
      </c>
      <c r="G3014" s="30">
        <f>SUMIFS(MasterSheet!K:K, MasterSheet!B:B, A3014, MasterSheet!D:D, B3014, MasterSheet!H:H, C3014)</f>
        <v>1</v>
      </c>
      <c r="H3014" s="30">
        <f t="shared" si="142"/>
        <v>7444.7999999999993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123116</v>
      </c>
      <c r="D3015" s="25">
        <f>_xlfn.XLOOKUP(C3015,MasterSheet!H:H,MasterSheet!F:F)</f>
        <v>7550.4</v>
      </c>
      <c r="E3015" s="26">
        <f>SUMIFS(MasterSheet!J:J, MasterSheet!B:B, A3015, MasterSheet!D:D, B3015, MasterSheet!H:H, C3015)</f>
        <v>1</v>
      </c>
      <c r="F3015" s="26">
        <f t="shared" si="141"/>
        <v>7550.4</v>
      </c>
      <c r="G3015" s="30">
        <f>SUMIFS(MasterSheet!K:K, MasterSheet!B:B, A3015, MasterSheet!D:D, B3015, MasterSheet!H:H, C3015)</f>
        <v>1</v>
      </c>
      <c r="H3015" s="30">
        <f t="shared" si="142"/>
        <v>7550.4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123128</v>
      </c>
      <c r="D3016" s="25">
        <f>_xlfn.XLOOKUP(C3016,MasterSheet!H:H,MasterSheet!F:F)</f>
        <v>22052.799999999999</v>
      </c>
      <c r="E3016" s="26">
        <f>SUMIFS(MasterSheet!J:J, MasterSheet!B:B, A3016, MasterSheet!D:D, B3016, MasterSheet!H:H, C3016)</f>
        <v>1</v>
      </c>
      <c r="F3016" s="26">
        <f t="shared" si="141"/>
        <v>22052.799999999999</v>
      </c>
      <c r="G3016" s="30">
        <f>SUMIFS(MasterSheet!K:K, MasterSheet!B:B, A3016, MasterSheet!D:D, B3016, MasterSheet!H:H, C3016)</f>
        <v>1</v>
      </c>
      <c r="H3016" s="30">
        <f t="shared" si="142"/>
        <v>22052.799999999999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125226</v>
      </c>
      <c r="D3017" s="25">
        <f>_xlfn.XLOOKUP(C3017,MasterSheet!H:H,MasterSheet!F:F)</f>
        <v>16324</v>
      </c>
      <c r="E3017" s="26">
        <f>SUMIFS(MasterSheet!J:J, MasterSheet!B:B, A3017, MasterSheet!D:D, B3017, MasterSheet!H:H, C3017)</f>
        <v>1</v>
      </c>
      <c r="F3017" s="26">
        <f t="shared" si="141"/>
        <v>16324</v>
      </c>
      <c r="G3017" s="30">
        <f>SUMIFS(MasterSheet!K:K, MasterSheet!B:B, A3017, MasterSheet!D:D, B3017, MasterSheet!H:H, C3017)</f>
        <v>1</v>
      </c>
      <c r="H3017" s="30">
        <f t="shared" si="142"/>
        <v>16324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126622</v>
      </c>
      <c r="D3018" s="25">
        <f>_xlfn.XLOOKUP(C3018,MasterSheet!H:H,MasterSheet!F:F)</f>
        <v>19157.599999999999</v>
      </c>
      <c r="E3018" s="26">
        <f>SUMIFS(MasterSheet!J:J, MasterSheet!B:B, A3018, MasterSheet!D:D, B3018, MasterSheet!H:H, C3018)</f>
        <v>1</v>
      </c>
      <c r="F3018" s="26">
        <f t="shared" si="141"/>
        <v>19157.599999999999</v>
      </c>
      <c r="G3018" s="30">
        <f>SUMIFS(MasterSheet!K:K, MasterSheet!B:B, A3018, MasterSheet!D:D, B3018, MasterSheet!H:H, C3018)</f>
        <v>1</v>
      </c>
      <c r="H3018" s="30">
        <f t="shared" si="142"/>
        <v>19157.599999999999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126633</v>
      </c>
      <c r="D3019" s="25">
        <f>_xlfn.XLOOKUP(C3019,MasterSheet!H:H,MasterSheet!F:F)</f>
        <v>19272</v>
      </c>
      <c r="E3019" s="26">
        <f>SUMIFS(MasterSheet!J:J, MasterSheet!B:B, A3019, MasterSheet!D:D, B3019, MasterSheet!H:H, C3019)</f>
        <v>1</v>
      </c>
      <c r="F3019" s="26">
        <f t="shared" si="141"/>
        <v>19272</v>
      </c>
      <c r="G3019" s="30">
        <f>SUMIFS(MasterSheet!K:K, MasterSheet!B:B, A3019, MasterSheet!D:D, B3019, MasterSheet!H:H, C3019)</f>
        <v>1</v>
      </c>
      <c r="H3019" s="30">
        <f t="shared" si="142"/>
        <v>19272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127608</v>
      </c>
      <c r="D3020" s="25">
        <f>_xlfn.XLOOKUP(C3020,MasterSheet!H:H,MasterSheet!F:F)</f>
        <v>17432.8</v>
      </c>
      <c r="E3020" s="26">
        <f>SUMIFS(MasterSheet!J:J, MasterSheet!B:B, A3020, MasterSheet!D:D, B3020, MasterSheet!H:H, C3020)</f>
        <v>1</v>
      </c>
      <c r="F3020" s="26">
        <f t="shared" si="141"/>
        <v>17432.8</v>
      </c>
      <c r="G3020" s="30">
        <f>SUMIFS(MasterSheet!K:K, MasterSheet!B:B, A3020, MasterSheet!D:D, B3020, MasterSheet!H:H, C3020)</f>
        <v>1</v>
      </c>
      <c r="H3020" s="30">
        <f t="shared" si="142"/>
        <v>17432.8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127618</v>
      </c>
      <c r="D3021" s="25">
        <f>_xlfn.XLOOKUP(C3021,MasterSheet!H:H,MasterSheet!F:F)</f>
        <v>18664.8</v>
      </c>
      <c r="E3021" s="26">
        <f>SUMIFS(MasterSheet!J:J, MasterSheet!B:B, A3021, MasterSheet!D:D, B3021, MasterSheet!H:H, C3021)</f>
        <v>1</v>
      </c>
      <c r="F3021" s="26">
        <f t="shared" si="141"/>
        <v>18664.8</v>
      </c>
      <c r="G3021" s="30">
        <f>SUMIFS(MasterSheet!K:K, MasterSheet!B:B, A3021, MasterSheet!D:D, B3021, MasterSheet!H:H, C3021)</f>
        <v>1</v>
      </c>
      <c r="H3021" s="30">
        <f t="shared" si="142"/>
        <v>18664.8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128026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128811</v>
      </c>
      <c r="D3023" s="25">
        <f>_xlfn.XLOOKUP(C3023,MasterSheet!H:H,MasterSheet!F:F)</f>
        <v>10841.6</v>
      </c>
      <c r="E3023" s="26">
        <f>SUMIFS(MasterSheet!J:J, MasterSheet!B:B, A3023, MasterSheet!D:D, B3023, MasterSheet!H:H, C3023)</f>
        <v>1</v>
      </c>
      <c r="F3023" s="26">
        <f t="shared" si="141"/>
        <v>10841.6</v>
      </c>
      <c r="G3023" s="30">
        <f>SUMIFS(MasterSheet!K:K, MasterSheet!B:B, A3023, MasterSheet!D:D, B3023, MasterSheet!H:H, C3023)</f>
        <v>1</v>
      </c>
      <c r="H3023" s="30">
        <f t="shared" si="142"/>
        <v>10841.6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130213</v>
      </c>
      <c r="D3024" s="25">
        <f>_xlfn.XLOOKUP(C3024,MasterSheet!H:H,MasterSheet!F:F)</f>
        <v>7638.4</v>
      </c>
      <c r="E3024" s="26">
        <f>SUMIFS(MasterSheet!J:J, MasterSheet!B:B, A3024, MasterSheet!D:D, B3024, MasterSheet!H:H, C3024)</f>
        <v>1</v>
      </c>
      <c r="F3024" s="26">
        <f t="shared" si="141"/>
        <v>7638.4</v>
      </c>
      <c r="G3024" s="30">
        <f>SUMIFS(MasterSheet!K:K, MasterSheet!B:B, A3024, MasterSheet!D:D, B3024, MasterSheet!H:H, C3024)</f>
        <v>1</v>
      </c>
      <c r="H3024" s="30">
        <f t="shared" si="142"/>
        <v>7638.4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137221</v>
      </c>
      <c r="D3025" s="25">
        <f>_xlfn.XLOOKUP(C3025,MasterSheet!H:H,MasterSheet!F:F)</f>
        <v>12812.8</v>
      </c>
      <c r="E3025" s="26">
        <f>SUMIFS(MasterSheet!J:J, MasterSheet!B:B, A3025, MasterSheet!D:D, B3025, MasterSheet!H:H, C3025)</f>
        <v>1</v>
      </c>
      <c r="F3025" s="26">
        <f t="shared" si="141"/>
        <v>12812.8</v>
      </c>
      <c r="G3025" s="30">
        <f>SUMIFS(MasterSheet!K:K, MasterSheet!B:B, A3025, MasterSheet!D:D, B3025, MasterSheet!H:H, C3025)</f>
        <v>1</v>
      </c>
      <c r="H3025" s="30">
        <f t="shared" si="142"/>
        <v>12812.8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 t="str">
        <v>139316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141703</v>
      </c>
      <c r="D3027" s="25">
        <f>_xlfn.XLOOKUP(C3027,MasterSheet!H:H,MasterSheet!F:F)</f>
        <v>8377.6</v>
      </c>
      <c r="E3027" s="26">
        <f>SUMIFS(MasterSheet!J:J, MasterSheet!B:B, A3027, MasterSheet!D:D, B3027, MasterSheet!H:H, C3027)</f>
        <v>1</v>
      </c>
      <c r="F3027" s="26">
        <f t="shared" si="141"/>
        <v>8377.6</v>
      </c>
      <c r="G3027" s="30">
        <f>SUMIFS(MasterSheet!K:K, MasterSheet!B:B, A3027, MasterSheet!D:D, B3027, MasterSheet!H:H, C3027)</f>
        <v>1</v>
      </c>
      <c r="H3027" s="30">
        <f t="shared" si="142"/>
        <v>8377.6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141717</v>
      </c>
      <c r="D3028" s="25">
        <f>_xlfn.XLOOKUP(C3028,MasterSheet!H:H,MasterSheet!F:F)</f>
        <v>13464</v>
      </c>
      <c r="E3028" s="26">
        <f>SUMIFS(MasterSheet!J:J, MasterSheet!B:B, A3028, MasterSheet!D:D, B3028, MasterSheet!H:H, C3028)</f>
        <v>1</v>
      </c>
      <c r="F3028" s="26">
        <f t="shared" si="141"/>
        <v>13464</v>
      </c>
      <c r="G3028" s="30">
        <f>SUMIFS(MasterSheet!K:K, MasterSheet!B:B, A3028, MasterSheet!D:D, B3028, MasterSheet!H:H, C3028)</f>
        <v>1</v>
      </c>
      <c r="H3028" s="30">
        <f t="shared" si="142"/>
        <v>13464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141734</v>
      </c>
      <c r="D3029" s="25">
        <f>_xlfn.XLOOKUP(C3029,MasterSheet!H:H,MasterSheet!F:F)</f>
        <v>18048.8</v>
      </c>
      <c r="E3029" s="26">
        <f>SUMIFS(MasterSheet!J:J, MasterSheet!B:B, A3029, MasterSheet!D:D, B3029, MasterSheet!H:H, C3029)</f>
        <v>1</v>
      </c>
      <c r="F3029" s="26">
        <f t="shared" si="141"/>
        <v>18048.8</v>
      </c>
      <c r="G3029" s="30">
        <f>SUMIFS(MasterSheet!K:K, MasterSheet!B:B, A3029, MasterSheet!D:D, B3029, MasterSheet!H:H, C3029)</f>
        <v>1</v>
      </c>
      <c r="H3029" s="30">
        <f t="shared" si="142"/>
        <v>18048.8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142111</v>
      </c>
      <c r="D3030" s="25">
        <f>_xlfn.XLOOKUP(C3030,MasterSheet!H:H,MasterSheet!F:F)</f>
        <v>15972</v>
      </c>
      <c r="E3030" s="26">
        <f>SUMIFS(MasterSheet!J:J, MasterSheet!B:B, A3030, MasterSheet!D:D, B3030, MasterSheet!H:H, C3030)</f>
        <v>1</v>
      </c>
      <c r="F3030" s="26">
        <f t="shared" si="141"/>
        <v>15972</v>
      </c>
      <c r="G3030" s="30">
        <f>SUMIFS(MasterSheet!K:K, MasterSheet!B:B, A3030, MasterSheet!D:D, B3030, MasterSheet!H:H, C3030)</f>
        <v>1</v>
      </c>
      <c r="H3030" s="30">
        <f t="shared" si="142"/>
        <v>15972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145209</v>
      </c>
      <c r="D3031" s="25">
        <f>_xlfn.XLOOKUP(C3031,MasterSheet!H:H,MasterSheet!F:F)</f>
        <v>13068</v>
      </c>
      <c r="E3031" s="26">
        <f>SUMIFS(MasterSheet!J:J, MasterSheet!B:B, A3031, MasterSheet!D:D, B3031, MasterSheet!H:H, C3031)</f>
        <v>1</v>
      </c>
      <c r="F3031" s="26">
        <f t="shared" si="141"/>
        <v>13068</v>
      </c>
      <c r="G3031" s="30">
        <f>SUMIFS(MasterSheet!K:K, MasterSheet!B:B, A3031, MasterSheet!D:D, B3031, MasterSheet!H:H, C3031)</f>
        <v>1</v>
      </c>
      <c r="H3031" s="30">
        <f t="shared" si="142"/>
        <v>13068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160908</v>
      </c>
      <c r="D3032" s="25">
        <f>_xlfn.XLOOKUP(C3032,MasterSheet!H:H,MasterSheet!F:F)</f>
        <v>9424.7999999999993</v>
      </c>
      <c r="E3032" s="26">
        <f>SUMIFS(MasterSheet!J:J, MasterSheet!B:B, A3032, MasterSheet!D:D, B3032, MasterSheet!H:H, C3032)</f>
        <v>1</v>
      </c>
      <c r="F3032" s="26">
        <f t="shared" si="141"/>
        <v>9424.7999999999993</v>
      </c>
      <c r="G3032" s="30">
        <f>SUMIFS(MasterSheet!K:K, MasterSheet!B:B, A3032, MasterSheet!D:D, B3032, MasterSheet!H:H, C3032)</f>
        <v>1</v>
      </c>
      <c r="H3032" s="30">
        <f t="shared" si="142"/>
        <v>9424.7999999999993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160909</v>
      </c>
      <c r="D3033" s="25">
        <f>_xlfn.XLOOKUP(C3033,MasterSheet!H:H,MasterSheet!F:F)</f>
        <v>16500</v>
      </c>
      <c r="E3033" s="26">
        <f>SUMIFS(MasterSheet!J:J, MasterSheet!B:B, A3033, MasterSheet!D:D, B3033, MasterSheet!H:H, C3033)</f>
        <v>1</v>
      </c>
      <c r="F3033" s="26">
        <f t="shared" si="141"/>
        <v>16500</v>
      </c>
      <c r="G3033" s="30">
        <f>SUMIFS(MasterSheet!K:K, MasterSheet!B:B, A3033, MasterSheet!D:D, B3033, MasterSheet!H:H, C3033)</f>
        <v>1</v>
      </c>
      <c r="H3033" s="30">
        <f t="shared" si="142"/>
        <v>16500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300326</v>
      </c>
      <c r="D3034" s="25">
        <f>_xlfn.XLOOKUP(C3034,MasterSheet!H:H,MasterSheet!F:F)</f>
        <v>17001.599999999999</v>
      </c>
      <c r="E3034" s="26">
        <f>SUMIFS(MasterSheet!J:J, MasterSheet!B:B, A3034, MasterSheet!D:D, B3034, MasterSheet!H:H, C3034)</f>
        <v>1</v>
      </c>
      <c r="F3034" s="26">
        <f t="shared" si="141"/>
        <v>17001.599999999999</v>
      </c>
      <c r="G3034" s="30">
        <f>SUMIFS(MasterSheet!K:K, MasterSheet!B:B, A3034, MasterSheet!D:D, B3034, MasterSheet!H:H, C3034)</f>
        <v>1</v>
      </c>
      <c r="H3034" s="30">
        <f t="shared" si="142"/>
        <v>17001.599999999999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>
        <v>301344</v>
      </c>
      <c r="D3035" s="25">
        <f>_xlfn.XLOOKUP(C3035,MasterSheet!H:H,MasterSheet!F:F)</f>
        <v>28314</v>
      </c>
      <c r="E3035" s="26">
        <f>SUMIFS(MasterSheet!J:J, MasterSheet!B:B, A3035, MasterSheet!D:D, B3035, MasterSheet!H:H, C3035)</f>
        <v>2</v>
      </c>
      <c r="F3035" s="26">
        <f t="shared" si="141"/>
        <v>56628</v>
      </c>
      <c r="G3035" s="30">
        <f>SUMIFS(MasterSheet!K:K, MasterSheet!B:B, A3035, MasterSheet!D:D, B3035, MasterSheet!H:H, C3035)</f>
        <v>2</v>
      </c>
      <c r="H3035" s="30">
        <f t="shared" si="142"/>
        <v>56628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302048</v>
      </c>
      <c r="D3036" s="25">
        <f>_xlfn.XLOOKUP(C3036,MasterSheet!H:H,MasterSheet!F:F)</f>
        <v>24816</v>
      </c>
      <c r="E3036" s="26">
        <f>SUMIFS(MasterSheet!J:J, MasterSheet!B:B, A3036, MasterSheet!D:D, B3036, MasterSheet!H:H, C3036)</f>
        <v>1</v>
      </c>
      <c r="F3036" s="26">
        <f t="shared" si="141"/>
        <v>24816</v>
      </c>
      <c r="G3036" s="30">
        <f>SUMIFS(MasterSheet!K:K, MasterSheet!B:B, A3036, MasterSheet!D:D, B3036, MasterSheet!H:H, C3036)</f>
        <v>1</v>
      </c>
      <c r="H3036" s="30">
        <f t="shared" si="142"/>
        <v>24816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302120</v>
      </c>
      <c r="D3037" s="25">
        <f>_xlfn.XLOOKUP(C3037,MasterSheet!H:H,MasterSheet!F:F)</f>
        <v>23531.199999999997</v>
      </c>
      <c r="E3037" s="26">
        <f>SUMIFS(MasterSheet!J:J, MasterSheet!B:B, A3037, MasterSheet!D:D, B3037, MasterSheet!H:H, C3037)</f>
        <v>1</v>
      </c>
      <c r="F3037" s="26">
        <f t="shared" si="141"/>
        <v>23531.199999999997</v>
      </c>
      <c r="G3037" s="30">
        <f>SUMIFS(MasterSheet!K:K, MasterSheet!B:B, A3037, MasterSheet!D:D, B3037, MasterSheet!H:H, C3037)</f>
        <v>1</v>
      </c>
      <c r="H3037" s="30">
        <f t="shared" si="142"/>
        <v>23531.199999999997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302212</v>
      </c>
      <c r="D3038" s="25">
        <f>_xlfn.XLOOKUP(C3038,MasterSheet!H:H,MasterSheet!F:F)</f>
        <v>6468</v>
      </c>
      <c r="E3038" s="26">
        <f>SUMIFS(MasterSheet!J:J, MasterSheet!B:B, A3038, MasterSheet!D:D, B3038, MasterSheet!H:H, C3038)</f>
        <v>2</v>
      </c>
      <c r="F3038" s="26">
        <f t="shared" si="141"/>
        <v>12936</v>
      </c>
      <c r="G3038" s="30">
        <f>SUMIFS(MasterSheet!K:K, MasterSheet!B:B, A3038, MasterSheet!D:D, B3038, MasterSheet!H:H, C3038)</f>
        <v>2</v>
      </c>
      <c r="H3038" s="30">
        <f t="shared" si="142"/>
        <v>12936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302611</v>
      </c>
      <c r="D3039" s="25">
        <f>_xlfn.XLOOKUP(C3039,MasterSheet!H:H,MasterSheet!F:F)</f>
        <v>8808.7999999999993</v>
      </c>
      <c r="E3039" s="26">
        <f>SUMIFS(MasterSheet!J:J, MasterSheet!B:B, A3039, MasterSheet!D:D, B3039, MasterSheet!H:H, C3039)</f>
        <v>1</v>
      </c>
      <c r="F3039" s="26">
        <f t="shared" si="141"/>
        <v>8808.7999999999993</v>
      </c>
      <c r="G3039" s="30">
        <f>SUMIFS(MasterSheet!K:K, MasterSheet!B:B, A3039, MasterSheet!D:D, B3039, MasterSheet!H:H, C3039)</f>
        <v>1</v>
      </c>
      <c r="H3039" s="30">
        <f t="shared" si="142"/>
        <v>8808.7999999999993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305105</v>
      </c>
      <c r="D3040" s="25">
        <f>_xlfn.XLOOKUP(C3040,MasterSheet!H:H,MasterSheet!F:F)</f>
        <v>7946.4</v>
      </c>
      <c r="E3040" s="26">
        <f>SUMIFS(MasterSheet!J:J, MasterSheet!B:B, A3040, MasterSheet!D:D, B3040, MasterSheet!H:H, C3040)</f>
        <v>1</v>
      </c>
      <c r="F3040" s="26">
        <f t="shared" si="141"/>
        <v>7946.4</v>
      </c>
      <c r="G3040" s="30">
        <f>SUMIFS(MasterSheet!K:K, MasterSheet!B:B, A3040, MasterSheet!D:D, B3040, MasterSheet!H:H, C3040)</f>
        <v>1</v>
      </c>
      <c r="H3040" s="30">
        <f t="shared" si="142"/>
        <v>7946.4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305629</v>
      </c>
      <c r="D3041" s="25">
        <f>_xlfn.XLOOKUP(C3041,MasterSheet!H:H,MasterSheet!F:F)</f>
        <v>9055.2000000000007</v>
      </c>
      <c r="E3041" s="26">
        <f>SUMIFS(MasterSheet!J:J, MasterSheet!B:B, A3041, MasterSheet!D:D, B3041, MasterSheet!H:H, C3041)</f>
        <v>1</v>
      </c>
      <c r="F3041" s="26">
        <f t="shared" si="141"/>
        <v>9055.2000000000007</v>
      </c>
      <c r="G3041" s="30">
        <f>SUMIFS(MasterSheet!K:K, MasterSheet!B:B, A3041, MasterSheet!D:D, B3041, MasterSheet!H:H, C3041)</f>
        <v>1</v>
      </c>
      <c r="H3041" s="30">
        <f t="shared" si="142"/>
        <v>9055.2000000000007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306008</v>
      </c>
      <c r="D3042" s="25">
        <f>_xlfn.XLOOKUP(C3042,MasterSheet!H:H,MasterSheet!F:F)</f>
        <v>18048.8</v>
      </c>
      <c r="E3042" s="26">
        <f>SUMIFS(MasterSheet!J:J, MasterSheet!B:B, A3042, MasterSheet!D:D, B3042, MasterSheet!H:H, C3042)</f>
        <v>1</v>
      </c>
      <c r="F3042" s="26">
        <f t="shared" si="141"/>
        <v>18048.8</v>
      </c>
      <c r="G3042" s="30">
        <f>SUMIFS(MasterSheet!K:K, MasterSheet!B:B, A3042, MasterSheet!D:D, B3042, MasterSheet!H:H, C3042)</f>
        <v>1</v>
      </c>
      <c r="H3042" s="30">
        <f t="shared" si="142"/>
        <v>18048.8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306026</v>
      </c>
      <c r="D3043" s="25">
        <f>_xlfn.XLOOKUP(C3043,MasterSheet!H:H,MasterSheet!F:F)</f>
        <v>29436</v>
      </c>
      <c r="E3043" s="26">
        <f>SUMIFS(MasterSheet!J:J, MasterSheet!B:B, A3043, MasterSheet!D:D, B3043, MasterSheet!H:H, C3043)</f>
        <v>4</v>
      </c>
      <c r="F3043" s="26">
        <f t="shared" si="141"/>
        <v>117744</v>
      </c>
      <c r="G3043" s="30">
        <f>SUMIFS(MasterSheet!K:K, MasterSheet!B:B, A3043, MasterSheet!D:D, B3043, MasterSheet!H:H, C3043)</f>
        <v>4</v>
      </c>
      <c r="H3043" s="30">
        <f t="shared" si="142"/>
        <v>117744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306308</v>
      </c>
      <c r="D3044" s="25">
        <f>_xlfn.XLOOKUP(C3044,MasterSheet!H:H,MasterSheet!F:F)</f>
        <v>15769.599999999999</v>
      </c>
      <c r="E3044" s="26">
        <f>SUMIFS(MasterSheet!J:J, MasterSheet!B:B, A3044, MasterSheet!D:D, B3044, MasterSheet!H:H, C3044)</f>
        <v>1</v>
      </c>
      <c r="F3044" s="26">
        <f t="shared" si="141"/>
        <v>15769.599999999999</v>
      </c>
      <c r="G3044" s="30">
        <f>SUMIFS(MasterSheet!K:K, MasterSheet!B:B, A3044, MasterSheet!D:D, B3044, MasterSheet!H:H, C3044)</f>
        <v>1</v>
      </c>
      <c r="H3044" s="30">
        <f t="shared" si="142"/>
        <v>15769.599999999999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306704</v>
      </c>
      <c r="D3045" s="25">
        <f>_xlfn.XLOOKUP(C3045,MasterSheet!H:H,MasterSheet!F:F)</f>
        <v>11580.8</v>
      </c>
      <c r="E3045" s="26">
        <f>SUMIFS(MasterSheet!J:J, MasterSheet!B:B, A3045, MasterSheet!D:D, B3045, MasterSheet!H:H, C3045)</f>
        <v>1</v>
      </c>
      <c r="F3045" s="26">
        <f t="shared" si="141"/>
        <v>11580.8</v>
      </c>
      <c r="G3045" s="30">
        <f>SUMIFS(MasterSheet!K:K, MasterSheet!B:B, A3045, MasterSheet!D:D, B3045, MasterSheet!H:H, C3045)</f>
        <v>1</v>
      </c>
      <c r="H3045" s="30">
        <f t="shared" si="142"/>
        <v>11580.8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306740</v>
      </c>
      <c r="D3046" s="25">
        <f>_xlfn.XLOOKUP(C3046,MasterSheet!H:H,MasterSheet!F:F)</f>
        <v>28710</v>
      </c>
      <c r="E3046" s="26">
        <f>SUMIFS(MasterSheet!J:J, MasterSheet!B:B, A3046, MasterSheet!D:D, B3046, MasterSheet!H:H, C3046)</f>
        <v>1</v>
      </c>
      <c r="F3046" s="26">
        <f t="shared" si="141"/>
        <v>28710</v>
      </c>
      <c r="G3046" s="30">
        <f>SUMIFS(MasterSheet!K:K, MasterSheet!B:B, A3046, MasterSheet!D:D, B3046, MasterSheet!H:H, C3046)</f>
        <v>1</v>
      </c>
      <c r="H3046" s="30">
        <f t="shared" si="142"/>
        <v>28710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307640</v>
      </c>
      <c r="D3047" s="25">
        <f>_xlfn.XLOOKUP(C3047,MasterSheet!H:H,MasterSheet!F:F)</f>
        <v>28314</v>
      </c>
      <c r="E3047" s="26">
        <f>SUMIFS(MasterSheet!J:J, MasterSheet!B:B, A3047, MasterSheet!D:D, B3047, MasterSheet!H:H, C3047)</f>
        <v>2</v>
      </c>
      <c r="F3047" s="26">
        <f t="shared" si="141"/>
        <v>56628</v>
      </c>
      <c r="G3047" s="30">
        <f>SUMIFS(MasterSheet!K:K, MasterSheet!B:B, A3047, MasterSheet!D:D, B3047, MasterSheet!H:H, C3047)</f>
        <v>2</v>
      </c>
      <c r="H3047" s="30">
        <f t="shared" si="142"/>
        <v>56628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307646</v>
      </c>
      <c r="D3048" s="25">
        <f>_xlfn.XLOOKUP(C3048,MasterSheet!H:H,MasterSheet!F:F)</f>
        <v>25080</v>
      </c>
      <c r="E3048" s="26">
        <f>SUMIFS(MasterSheet!J:J, MasterSheet!B:B, A3048, MasterSheet!D:D, B3048, MasterSheet!H:H, C3048)</f>
        <v>24</v>
      </c>
      <c r="F3048" s="26">
        <f t="shared" si="141"/>
        <v>601920</v>
      </c>
      <c r="G3048" s="30">
        <f>SUMIFS(MasterSheet!K:K, MasterSheet!B:B, A3048, MasterSheet!D:D, B3048, MasterSheet!H:H, C3048)</f>
        <v>24</v>
      </c>
      <c r="H3048" s="30">
        <f t="shared" si="142"/>
        <v>601920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310805</v>
      </c>
      <c r="D3049" s="25">
        <f>_xlfn.XLOOKUP(C3049,MasterSheet!H:H,MasterSheet!F:F)</f>
        <v>8069.6</v>
      </c>
      <c r="E3049" s="26">
        <f>SUMIFS(MasterSheet!J:J, MasterSheet!B:B, A3049, MasterSheet!D:D, B3049, MasterSheet!H:H, C3049)</f>
        <v>1</v>
      </c>
      <c r="F3049" s="26">
        <f t="shared" si="141"/>
        <v>8069.6</v>
      </c>
      <c r="G3049" s="30">
        <f>SUMIFS(MasterSheet!K:K, MasterSheet!B:B, A3049, MasterSheet!D:D, B3049, MasterSheet!H:H, C3049)</f>
        <v>1</v>
      </c>
      <c r="H3049" s="30">
        <f t="shared" si="142"/>
        <v>8069.6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 t="str">
        <v>310909</v>
      </c>
      <c r="D3050" s="25">
        <f>_xlfn.XLOOKUP(C3050,MasterSheet!H:H,MasterSheet!F:F)</f>
        <v>3801.6000000000004</v>
      </c>
      <c r="E3050" s="26">
        <f>SUMIFS(MasterSheet!J:J, MasterSheet!B:B, A3050, MasterSheet!D:D, B3050, MasterSheet!H:H, C3050)</f>
        <v>1</v>
      </c>
      <c r="F3050" s="26">
        <f t="shared" si="141"/>
        <v>3801.6000000000004</v>
      </c>
      <c r="G3050" s="30">
        <f>SUMIFS(MasterSheet!K:K, MasterSheet!B:B, A3050, MasterSheet!D:D, B3050, MasterSheet!H:H, C3050)</f>
        <v>1</v>
      </c>
      <c r="H3050" s="30">
        <f t="shared" si="142"/>
        <v>3801.6000000000004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310913</v>
      </c>
      <c r="D3051" s="25">
        <f>_xlfn.XLOOKUP(C3051,MasterSheet!H:H,MasterSheet!F:F)</f>
        <v>9548</v>
      </c>
      <c r="E3051" s="26">
        <f>SUMIFS(MasterSheet!J:J, MasterSheet!B:B, A3051, MasterSheet!D:D, B3051, MasterSheet!H:H, C3051)</f>
        <v>1</v>
      </c>
      <c r="F3051" s="26">
        <f t="shared" si="141"/>
        <v>9548</v>
      </c>
      <c r="G3051" s="30">
        <f>SUMIFS(MasterSheet!K:K, MasterSheet!B:B, A3051, MasterSheet!D:D, B3051, MasterSheet!H:H, C3051)</f>
        <v>1</v>
      </c>
      <c r="H3051" s="30">
        <f t="shared" si="142"/>
        <v>9548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313238</v>
      </c>
      <c r="D3052" s="25">
        <f>_xlfn.XLOOKUP(C3052,MasterSheet!H:H,MasterSheet!F:F)</f>
        <v>28710</v>
      </c>
      <c r="E3052" s="26">
        <f>SUMIFS(MasterSheet!J:J, MasterSheet!B:B, A3052, MasterSheet!D:D, B3052, MasterSheet!H:H, C3052)</f>
        <v>3</v>
      </c>
      <c r="F3052" s="26">
        <f t="shared" si="141"/>
        <v>86130</v>
      </c>
      <c r="G3052" s="30">
        <f>SUMIFS(MasterSheet!K:K, MasterSheet!B:B, A3052, MasterSheet!D:D, B3052, MasterSheet!H:H, C3052)</f>
        <v>3</v>
      </c>
      <c r="H3052" s="30">
        <f t="shared" si="142"/>
        <v>86130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314512</v>
      </c>
      <c r="D3053" s="25">
        <f>_xlfn.XLOOKUP(C3053,MasterSheet!H:H,MasterSheet!F:F)</f>
        <v>20169.599999999999</v>
      </c>
      <c r="E3053" s="26">
        <f>SUMIFS(MasterSheet!J:J, MasterSheet!B:B, A3053, MasterSheet!D:D, B3053, MasterSheet!H:H, C3053)</f>
        <v>1</v>
      </c>
      <c r="F3053" s="26">
        <f t="shared" si="141"/>
        <v>20169.599999999999</v>
      </c>
      <c r="G3053" s="30">
        <f>SUMIFS(MasterSheet!K:K, MasterSheet!B:B, A3053, MasterSheet!D:D, B3053, MasterSheet!H:H, C3053)</f>
        <v>1</v>
      </c>
      <c r="H3053" s="30">
        <f t="shared" si="142"/>
        <v>20169.599999999999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317332</v>
      </c>
      <c r="D3054" s="25">
        <f>_xlfn.XLOOKUP(C3054,MasterSheet!H:H,MasterSheet!F:F)</f>
        <v>24090</v>
      </c>
      <c r="E3054" s="26">
        <f>SUMIFS(MasterSheet!J:J, MasterSheet!B:B, A3054, MasterSheet!D:D, B3054, MasterSheet!H:H, C3054)</f>
        <v>1</v>
      </c>
      <c r="F3054" s="26">
        <f t="shared" si="141"/>
        <v>24090</v>
      </c>
      <c r="G3054" s="30">
        <f>SUMIFS(MasterSheet!K:K, MasterSheet!B:B, A3054, MasterSheet!D:D, B3054, MasterSheet!H:H, C3054)</f>
        <v>1</v>
      </c>
      <c r="H3054" s="30">
        <f t="shared" si="142"/>
        <v>24090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317335</v>
      </c>
      <c r="D3055" s="25">
        <f>_xlfn.XLOOKUP(C3055,MasterSheet!H:H,MasterSheet!F:F)</f>
        <v>6899.2000000000007</v>
      </c>
      <c r="E3055" s="26">
        <f>SUMIFS(MasterSheet!J:J, MasterSheet!B:B, A3055, MasterSheet!D:D, B3055, MasterSheet!H:H, C3055)</f>
        <v>1</v>
      </c>
      <c r="F3055" s="26">
        <f t="shared" si="141"/>
        <v>6899.2000000000007</v>
      </c>
      <c r="G3055" s="30">
        <f>SUMIFS(MasterSheet!K:K, MasterSheet!B:B, A3055, MasterSheet!D:D, B3055, MasterSheet!H:H, C3055)</f>
        <v>1</v>
      </c>
      <c r="H3055" s="30">
        <f t="shared" si="142"/>
        <v>6899.2000000000007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317344</v>
      </c>
      <c r="D3056" s="25">
        <f>_xlfn.XLOOKUP(C3056,MasterSheet!H:H,MasterSheet!F:F)</f>
        <v>23760</v>
      </c>
      <c r="E3056" s="26">
        <f>SUMIFS(MasterSheet!J:J, MasterSheet!B:B, A3056, MasterSheet!D:D, B3056, MasterSheet!H:H, C3056)</f>
        <v>1</v>
      </c>
      <c r="F3056" s="26">
        <f t="shared" si="141"/>
        <v>23760</v>
      </c>
      <c r="G3056" s="30">
        <f>SUMIFS(MasterSheet!K:K, MasterSheet!B:B, A3056, MasterSheet!D:D, B3056, MasterSheet!H:H, C3056)</f>
        <v>1</v>
      </c>
      <c r="H3056" s="30">
        <f t="shared" si="142"/>
        <v>23760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318318</v>
      </c>
      <c r="D3057" s="25">
        <f>_xlfn.XLOOKUP(C3057,MasterSheet!H:H,MasterSheet!F:F)</f>
        <v>19157.599999999999</v>
      </c>
      <c r="E3057" s="26">
        <f>SUMIFS(MasterSheet!J:J, MasterSheet!B:B, A3057, MasterSheet!D:D, B3057, MasterSheet!H:H, C3057)</f>
        <v>1</v>
      </c>
      <c r="F3057" s="26">
        <f t="shared" si="141"/>
        <v>19157.599999999999</v>
      </c>
      <c r="G3057" s="30">
        <f>SUMIFS(MasterSheet!K:K, MasterSheet!B:B, A3057, MasterSheet!D:D, B3057, MasterSheet!H:H, C3057)</f>
        <v>1</v>
      </c>
      <c r="H3057" s="30">
        <f t="shared" si="142"/>
        <v>19157.599999999999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318340</v>
      </c>
      <c r="D3058" s="25">
        <f>_xlfn.XLOOKUP(C3058,MasterSheet!H:H,MasterSheet!F:F)</f>
        <v>26862</v>
      </c>
      <c r="E3058" s="26">
        <f>SUMIFS(MasterSheet!J:J, MasterSheet!B:B, A3058, MasterSheet!D:D, B3058, MasterSheet!H:H, C3058)</f>
        <v>7</v>
      </c>
      <c r="F3058" s="26">
        <f t="shared" si="141"/>
        <v>188034</v>
      </c>
      <c r="G3058" s="30">
        <f>SUMIFS(MasterSheet!K:K, MasterSheet!B:B, A3058, MasterSheet!D:D, B3058, MasterSheet!H:H, C3058)</f>
        <v>7</v>
      </c>
      <c r="H3058" s="30">
        <f t="shared" si="142"/>
        <v>188034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>
        <v>320216</v>
      </c>
      <c r="D3059" s="25">
        <f>_xlfn.XLOOKUP(C3059,MasterSheet!H:H,MasterSheet!F:F)</f>
        <v>22792</v>
      </c>
      <c r="E3059" s="26">
        <f>SUMIFS(MasterSheet!J:J, MasterSheet!B:B, A3059, MasterSheet!D:D, B3059, MasterSheet!H:H, C3059)</f>
        <v>1</v>
      </c>
      <c r="F3059" s="26">
        <f t="shared" si="141"/>
        <v>22792</v>
      </c>
      <c r="G3059" s="30">
        <f>SUMIFS(MasterSheet!K:K, MasterSheet!B:B, A3059, MasterSheet!D:D, B3059, MasterSheet!H:H, C3059)</f>
        <v>1</v>
      </c>
      <c r="H3059" s="30">
        <f t="shared" si="142"/>
        <v>22792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321142</v>
      </c>
      <c r="D3060" s="25">
        <f>_xlfn.XLOOKUP(C3060,MasterSheet!H:H,MasterSheet!F:F)</f>
        <v>27588</v>
      </c>
      <c r="E3060" s="26">
        <f>SUMIFS(MasterSheet!J:J, MasterSheet!B:B, A3060, MasterSheet!D:D, B3060, MasterSheet!H:H, C3060)</f>
        <v>1</v>
      </c>
      <c r="F3060" s="26">
        <f t="shared" si="141"/>
        <v>27588</v>
      </c>
      <c r="G3060" s="30">
        <f>SUMIFS(MasterSheet!K:K, MasterSheet!B:B, A3060, MasterSheet!D:D, B3060, MasterSheet!H:H, C3060)</f>
        <v>1</v>
      </c>
      <c r="H3060" s="30">
        <f t="shared" si="142"/>
        <v>27588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323050</v>
      </c>
      <c r="D3061" s="25">
        <f>_xlfn.XLOOKUP(C3061,MasterSheet!H:H,MasterSheet!F:F)</f>
        <v>27588</v>
      </c>
      <c r="E3061" s="26">
        <f>SUMIFS(MasterSheet!J:J, MasterSheet!B:B, A3061, MasterSheet!D:D, B3061, MasterSheet!H:H, C3061)</f>
        <v>1</v>
      </c>
      <c r="F3061" s="26">
        <f t="shared" si="141"/>
        <v>27588</v>
      </c>
      <c r="G3061" s="30">
        <f>SUMIFS(MasterSheet!K:K, MasterSheet!B:B, A3061, MasterSheet!D:D, B3061, MasterSheet!H:H, C3061)</f>
        <v>1</v>
      </c>
      <c r="H3061" s="30">
        <f t="shared" si="142"/>
        <v>27588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325622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328708</v>
      </c>
      <c r="D3063" s="25">
        <f>_xlfn.XLOOKUP(C3063,MasterSheet!H:H,MasterSheet!F:F)</f>
        <v>16508.8</v>
      </c>
      <c r="E3063" s="26">
        <f>SUMIFS(MasterSheet!J:J, MasterSheet!B:B, A3063, MasterSheet!D:D, B3063, MasterSheet!H:H, C3063)</f>
        <v>1</v>
      </c>
      <c r="F3063" s="26">
        <f t="shared" si="141"/>
        <v>16508.8</v>
      </c>
      <c r="G3063" s="30">
        <f>SUMIFS(MasterSheet!K:K, MasterSheet!B:B, A3063, MasterSheet!D:D, B3063, MasterSheet!H:H, C3063)</f>
        <v>1</v>
      </c>
      <c r="H3063" s="30">
        <f t="shared" si="142"/>
        <v>16508.8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329904</v>
      </c>
      <c r="D3064" s="25">
        <f>_xlfn.XLOOKUP(C3064,MasterSheet!H:H,MasterSheet!F:F)</f>
        <v>14106.400000000001</v>
      </c>
      <c r="E3064" s="26">
        <f>SUMIFS(MasterSheet!J:J, MasterSheet!B:B, A3064, MasterSheet!D:D, B3064, MasterSheet!H:H, C3064)</f>
        <v>1</v>
      </c>
      <c r="F3064" s="26">
        <f t="shared" si="141"/>
        <v>14106.400000000001</v>
      </c>
      <c r="G3064" s="30">
        <f>SUMIFS(MasterSheet!K:K, MasterSheet!B:B, A3064, MasterSheet!D:D, B3064, MasterSheet!H:H, C3064)</f>
        <v>1</v>
      </c>
      <c r="H3064" s="30">
        <f t="shared" si="142"/>
        <v>14106.400000000001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329906</v>
      </c>
      <c r="D3065" s="25">
        <f>_xlfn.XLOOKUP(C3065,MasterSheet!H:H,MasterSheet!F:F)</f>
        <v>17987.2</v>
      </c>
      <c r="E3065" s="26">
        <f>SUMIFS(MasterSheet!J:J, MasterSheet!B:B, A3065, MasterSheet!D:D, B3065, MasterSheet!H:H, C3065)</f>
        <v>1</v>
      </c>
      <c r="F3065" s="26">
        <f t="shared" si="141"/>
        <v>17987.2</v>
      </c>
      <c r="G3065" s="30">
        <f>SUMIFS(MasterSheet!K:K, MasterSheet!B:B, A3065, MasterSheet!D:D, B3065, MasterSheet!H:H, C3065)</f>
        <v>1</v>
      </c>
      <c r="H3065" s="30">
        <f t="shared" si="142"/>
        <v>17987.2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329920</v>
      </c>
      <c r="D3066" s="25">
        <f>_xlfn.XLOOKUP(C3066,MasterSheet!H:H,MasterSheet!F:F)</f>
        <v>26532</v>
      </c>
      <c r="E3066" s="26">
        <f>SUMIFS(MasterSheet!J:J, MasterSheet!B:B, A3066, MasterSheet!D:D, B3066, MasterSheet!H:H, C3066)</f>
        <v>2</v>
      </c>
      <c r="F3066" s="26">
        <f t="shared" si="141"/>
        <v>53064</v>
      </c>
      <c r="G3066" s="30">
        <f>SUMIFS(MasterSheet!K:K, MasterSheet!B:B, A3066, MasterSheet!D:D, B3066, MasterSheet!H:H, C3066)</f>
        <v>2</v>
      </c>
      <c r="H3066" s="30">
        <f t="shared" si="142"/>
        <v>53064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337238</v>
      </c>
      <c r="D3067" s="25">
        <f>_xlfn.XLOOKUP(C3067,MasterSheet!H:H,MasterSheet!F:F)</f>
        <v>28314</v>
      </c>
      <c r="E3067" s="26">
        <f>SUMIFS(MasterSheet!J:J, MasterSheet!B:B, A3067, MasterSheet!D:D, B3067, MasterSheet!H:H, C3067)</f>
        <v>3</v>
      </c>
      <c r="F3067" s="26">
        <f t="shared" si="141"/>
        <v>84942</v>
      </c>
      <c r="G3067" s="30">
        <f>SUMIFS(MasterSheet!K:K, MasterSheet!B:B, A3067, MasterSheet!D:D, B3067, MasterSheet!H:H, C3067)</f>
        <v>3</v>
      </c>
      <c r="H3067" s="30">
        <f t="shared" si="142"/>
        <v>84942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343107</v>
      </c>
      <c r="D3068" s="25">
        <f>_xlfn.XLOOKUP(C3068,MasterSheet!H:H,MasterSheet!F:F)</f>
        <v>6591.2000000000007</v>
      </c>
      <c r="E3068" s="26">
        <f>SUMIFS(MasterSheet!J:J, MasterSheet!B:B, A3068, MasterSheet!D:D, B3068, MasterSheet!H:H, C3068)</f>
        <v>2</v>
      </c>
      <c r="F3068" s="26">
        <f t="shared" si="141"/>
        <v>13182.400000000001</v>
      </c>
      <c r="G3068" s="30">
        <f>SUMIFS(MasterSheet!K:K, MasterSheet!B:B, A3068, MasterSheet!D:D, B3068, MasterSheet!H:H, C3068)</f>
        <v>2</v>
      </c>
      <c r="H3068" s="30">
        <f t="shared" si="142"/>
        <v>13182.400000000001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343314</v>
      </c>
      <c r="D3069" s="25">
        <f>_xlfn.XLOOKUP(C3069,MasterSheet!H:H,MasterSheet!F:F)</f>
        <v>20944</v>
      </c>
      <c r="E3069" s="26">
        <f>SUMIFS(MasterSheet!J:J, MasterSheet!B:B, A3069, MasterSheet!D:D, B3069, MasterSheet!H:H, C3069)</f>
        <v>1</v>
      </c>
      <c r="F3069" s="26">
        <f t="shared" si="141"/>
        <v>20944</v>
      </c>
      <c r="G3069" s="30">
        <f>SUMIFS(MasterSheet!K:K, MasterSheet!B:B, A3069, MasterSheet!D:D, B3069, MasterSheet!H:H, C3069)</f>
        <v>1</v>
      </c>
      <c r="H3069" s="30">
        <f t="shared" si="142"/>
        <v>20944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343322</v>
      </c>
      <c r="D3070" s="25">
        <f>_xlfn.XLOOKUP(C3070,MasterSheet!H:H,MasterSheet!F:F)</f>
        <v>14291.2</v>
      </c>
      <c r="E3070" s="26">
        <f>SUMIFS(MasterSheet!J:J, MasterSheet!B:B, A3070, MasterSheet!D:D, B3070, MasterSheet!H:H, C3070)</f>
        <v>1</v>
      </c>
      <c r="F3070" s="26">
        <f t="shared" si="141"/>
        <v>14291.2</v>
      </c>
      <c r="G3070" s="30">
        <f>SUMIFS(MasterSheet!K:K, MasterSheet!B:B, A3070, MasterSheet!D:D, B3070, MasterSheet!H:H, C3070)</f>
        <v>1</v>
      </c>
      <c r="H3070" s="30">
        <f t="shared" si="142"/>
        <v>14291.2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344103</v>
      </c>
      <c r="D3071" s="25">
        <f>_xlfn.XLOOKUP(C3071,MasterSheet!H:H,MasterSheet!F:F)</f>
        <v>9424.7999999999993</v>
      </c>
      <c r="E3071" s="26">
        <f>SUMIFS(MasterSheet!J:J, MasterSheet!B:B, A3071, MasterSheet!D:D, B3071, MasterSheet!H:H, C3071)</f>
        <v>1</v>
      </c>
      <c r="F3071" s="26">
        <f t="shared" si="141"/>
        <v>9424.7999999999993</v>
      </c>
      <c r="G3071" s="30">
        <f>SUMIFS(MasterSheet!K:K, MasterSheet!B:B, A3071, MasterSheet!D:D, B3071, MasterSheet!H:H, C3071)</f>
        <v>1</v>
      </c>
      <c r="H3071" s="30">
        <f t="shared" si="142"/>
        <v>9424.7999999999993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345024</v>
      </c>
      <c r="D3072" s="25">
        <f>_xlfn.XLOOKUP(C3072,MasterSheet!H:H,MasterSheet!F:F)</f>
        <v>29436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29436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29436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345907</v>
      </c>
      <c r="D3073" s="25">
        <f>_xlfn.XLOOKUP(C3073,MasterSheet!H:H,MasterSheet!F:F)</f>
        <v>227612</v>
      </c>
      <c r="E3073" s="26">
        <f>SUMIFS(MasterSheet!J:J, MasterSheet!B:B, A3073, MasterSheet!D:D, B3073, MasterSheet!H:H, C3073)</f>
        <v>1</v>
      </c>
      <c r="F3073" s="26">
        <f t="shared" si="144"/>
        <v>227612</v>
      </c>
      <c r="G3073" s="30">
        <f>SUMIFS(MasterSheet!K:K, MasterSheet!B:B, A3073, MasterSheet!D:D, B3073, MasterSheet!H:H, C3073)</f>
        <v>1</v>
      </c>
      <c r="H3073" s="30">
        <f t="shared" si="145"/>
        <v>227612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353007</v>
      </c>
      <c r="D3074" s="25">
        <f>_xlfn.XLOOKUP(C3074,MasterSheet!H:H,MasterSheet!F:F)</f>
        <v>7700</v>
      </c>
      <c r="E3074" s="26">
        <f>SUMIFS(MasterSheet!J:J, MasterSheet!B:B, A3074, MasterSheet!D:D, B3074, MasterSheet!H:H, C3074)</f>
        <v>1</v>
      </c>
      <c r="F3074" s="26">
        <f t="shared" si="144"/>
        <v>7700</v>
      </c>
      <c r="G3074" s="30">
        <f>SUMIFS(MasterSheet!K:K, MasterSheet!B:B, A3074, MasterSheet!D:D, B3074, MasterSheet!H:H, C3074)</f>
        <v>1</v>
      </c>
      <c r="H3074" s="30">
        <f t="shared" si="145"/>
        <v>7700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353606</v>
      </c>
      <c r="D3075" s="25">
        <f>_xlfn.XLOOKUP(C3075,MasterSheet!H:H,MasterSheet!F:F)</f>
        <v>20820.8</v>
      </c>
      <c r="E3075" s="26">
        <f>SUMIFS(MasterSheet!J:J, MasterSheet!B:B, A3075, MasterSheet!D:D, B3075, MasterSheet!H:H, C3075)</f>
        <v>1</v>
      </c>
      <c r="F3075" s="26">
        <f t="shared" si="144"/>
        <v>20820.8</v>
      </c>
      <c r="G3075" s="30">
        <f>SUMIFS(MasterSheet!K:K, MasterSheet!B:B, A3075, MasterSheet!D:D, B3075, MasterSheet!H:H, C3075)</f>
        <v>1</v>
      </c>
      <c r="H3075" s="30">
        <f t="shared" si="145"/>
        <v>20820.8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353726</v>
      </c>
      <c r="D3076" s="25">
        <f>_xlfn.XLOOKUP(C3076,MasterSheet!H:H,MasterSheet!F:F)</f>
        <v>26862</v>
      </c>
      <c r="E3076" s="26">
        <f>SUMIFS(MasterSheet!J:J, MasterSheet!B:B, A3076, MasterSheet!D:D, B3076, MasterSheet!H:H, C3076)</f>
        <v>1</v>
      </c>
      <c r="F3076" s="26">
        <f t="shared" si="144"/>
        <v>26862</v>
      </c>
      <c r="G3076" s="30">
        <f>SUMIFS(MasterSheet!K:K, MasterSheet!B:B, A3076, MasterSheet!D:D, B3076, MasterSheet!H:H, C3076)</f>
        <v>1</v>
      </c>
      <c r="H3076" s="30">
        <f t="shared" si="145"/>
        <v>26862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355607</v>
      </c>
      <c r="D3077" s="25">
        <f>_xlfn.XLOOKUP(C3077,MasterSheet!H:H,MasterSheet!F:F)</f>
        <v>8069.6</v>
      </c>
      <c r="E3077" s="26">
        <f>SUMIFS(MasterSheet!J:J, MasterSheet!B:B, A3077, MasterSheet!D:D, B3077, MasterSheet!H:H, C3077)</f>
        <v>1</v>
      </c>
      <c r="F3077" s="26">
        <f t="shared" si="144"/>
        <v>8069.6</v>
      </c>
      <c r="G3077" s="30">
        <f>SUMIFS(MasterSheet!K:K, MasterSheet!B:B, A3077, MasterSheet!D:D, B3077, MasterSheet!H:H, C3077)</f>
        <v>1</v>
      </c>
      <c r="H3077" s="30">
        <f t="shared" si="145"/>
        <v>8069.6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363006</v>
      </c>
      <c r="D3078" s="25">
        <f>_xlfn.XLOOKUP(C3078,MasterSheet!H:H,MasterSheet!F:F)</f>
        <v>12566.400000000001</v>
      </c>
      <c r="E3078" s="26">
        <f>SUMIFS(MasterSheet!J:J, MasterSheet!B:B, A3078, MasterSheet!D:D, B3078, MasterSheet!H:H, C3078)</f>
        <v>1</v>
      </c>
      <c r="F3078" s="26">
        <f t="shared" si="144"/>
        <v>12566.400000000001</v>
      </c>
      <c r="G3078" s="30">
        <f>SUMIFS(MasterSheet!K:K, MasterSheet!B:B, A3078, MasterSheet!D:D, B3078, MasterSheet!H:H, C3078)</f>
        <v>1</v>
      </c>
      <c r="H3078" s="30">
        <f t="shared" si="145"/>
        <v>12566.400000000001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363034</v>
      </c>
      <c r="D3079" s="25">
        <f>_xlfn.XLOOKUP(C3079,MasterSheet!H:H,MasterSheet!F:F)</f>
        <v>21375.200000000001</v>
      </c>
      <c r="E3079" s="26">
        <f>SUMIFS(MasterSheet!J:J, MasterSheet!B:B, A3079, MasterSheet!D:D, B3079, MasterSheet!H:H, C3079)</f>
        <v>1</v>
      </c>
      <c r="F3079" s="26">
        <f t="shared" si="144"/>
        <v>21375.200000000001</v>
      </c>
      <c r="G3079" s="30">
        <f>SUMIFS(MasterSheet!K:K, MasterSheet!B:B, A3079, MasterSheet!D:D, B3079, MasterSheet!H:H, C3079)</f>
        <v>1</v>
      </c>
      <c r="H3079" s="30">
        <f t="shared" si="145"/>
        <v>21375.200000000001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364803</v>
      </c>
      <c r="D3080" s="25">
        <f>_xlfn.XLOOKUP(C3080,MasterSheet!H:H,MasterSheet!F:F)</f>
        <v>9486.4</v>
      </c>
      <c r="E3080" s="26">
        <f>SUMIFS(MasterSheet!J:J, MasterSheet!B:B, A3080, MasterSheet!D:D, B3080, MasterSheet!H:H, C3080)</f>
        <v>1</v>
      </c>
      <c r="F3080" s="26">
        <f t="shared" si="144"/>
        <v>9486.4</v>
      </c>
      <c r="G3080" s="30">
        <f>SUMIFS(MasterSheet!K:K, MasterSheet!B:B, A3080, MasterSheet!D:D, B3080, MasterSheet!H:H, C3080)</f>
        <v>1</v>
      </c>
      <c r="H3080" s="30">
        <f t="shared" si="145"/>
        <v>9486.4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367730</v>
      </c>
      <c r="D3081" s="25">
        <f>_xlfn.XLOOKUP(C3081,MasterSheet!H:H,MasterSheet!F:F)</f>
        <v>22792</v>
      </c>
      <c r="E3081" s="26">
        <f>SUMIFS(MasterSheet!J:J, MasterSheet!B:B, A3081, MasterSheet!D:D, B3081, MasterSheet!H:H, C3081)</f>
        <v>1</v>
      </c>
      <c r="F3081" s="26">
        <f t="shared" si="144"/>
        <v>22792</v>
      </c>
      <c r="G3081" s="30">
        <f>SUMIFS(MasterSheet!K:K, MasterSheet!B:B, A3081, MasterSheet!D:D, B3081, MasterSheet!H:H, C3081)</f>
        <v>1</v>
      </c>
      <c r="H3081" s="30">
        <f t="shared" si="145"/>
        <v>22792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368504</v>
      </c>
      <c r="D3082" s="25">
        <f>_xlfn.XLOOKUP(C3082,MasterSheet!H:H,MasterSheet!F:F)</f>
        <v>20169.599999999999</v>
      </c>
      <c r="E3082" s="26">
        <f>SUMIFS(MasterSheet!J:J, MasterSheet!B:B, A3082, MasterSheet!D:D, B3082, MasterSheet!H:H, C3082)</f>
        <v>2</v>
      </c>
      <c r="F3082" s="26">
        <f t="shared" si="144"/>
        <v>40339.199999999997</v>
      </c>
      <c r="G3082" s="30">
        <f>SUMIFS(MasterSheet!K:K, MasterSheet!B:B, A3082, MasterSheet!D:D, B3082, MasterSheet!H:H, C3082)</f>
        <v>2</v>
      </c>
      <c r="H3082" s="30">
        <f t="shared" si="145"/>
        <v>40339.199999999997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369212</v>
      </c>
      <c r="D3083" s="25">
        <f>_xlfn.XLOOKUP(C3083,MasterSheet!H:H,MasterSheet!F:F)</f>
        <v>23038.400000000001</v>
      </c>
      <c r="E3083" s="26">
        <f>SUMIFS(MasterSheet!J:J, MasterSheet!B:B, A3083, MasterSheet!D:D, B3083, MasterSheet!H:H, C3083)</f>
        <v>1</v>
      </c>
      <c r="F3083" s="26">
        <f t="shared" si="144"/>
        <v>23038.400000000001</v>
      </c>
      <c r="G3083" s="30">
        <f>SUMIFS(MasterSheet!K:K, MasterSheet!B:B, A3083, MasterSheet!D:D, B3083, MasterSheet!H:H, C3083)</f>
        <v>1</v>
      </c>
      <c r="H3083" s="30">
        <f t="shared" si="145"/>
        <v>23038.400000000001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372712</v>
      </c>
      <c r="D3084" s="25">
        <f>_xlfn.XLOOKUP(C3084,MasterSheet!H:H,MasterSheet!F:F)</f>
        <v>29436</v>
      </c>
      <c r="E3084" s="26">
        <f>SUMIFS(MasterSheet!J:J, MasterSheet!B:B, A3084, MasterSheet!D:D, B3084, MasterSheet!H:H, C3084)</f>
        <v>1</v>
      </c>
      <c r="F3084" s="26">
        <f t="shared" si="144"/>
        <v>29436</v>
      </c>
      <c r="G3084" s="30">
        <f>SUMIFS(MasterSheet!K:K, MasterSheet!B:B, A3084, MasterSheet!D:D, B3084, MasterSheet!H:H, C3084)</f>
        <v>1</v>
      </c>
      <c r="H3084" s="30">
        <f t="shared" si="145"/>
        <v>29436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375113</v>
      </c>
      <c r="D3085" s="25">
        <f>_xlfn.XLOOKUP(C3085,MasterSheet!H:H,MasterSheet!F:F)</f>
        <v>10164</v>
      </c>
      <c r="E3085" s="26">
        <f>SUMIFS(MasterSheet!J:J, MasterSheet!B:B, A3085, MasterSheet!D:D, B3085, MasterSheet!H:H, C3085)</f>
        <v>1</v>
      </c>
      <c r="F3085" s="26">
        <f t="shared" si="144"/>
        <v>10164</v>
      </c>
      <c r="G3085" s="30">
        <f>SUMIFS(MasterSheet!K:K, MasterSheet!B:B, A3085, MasterSheet!D:D, B3085, MasterSheet!H:H, C3085)</f>
        <v>1</v>
      </c>
      <c r="H3085" s="30">
        <f t="shared" si="145"/>
        <v>10164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399214</v>
      </c>
      <c r="D3086" s="25">
        <f>_xlfn.XLOOKUP(C3086,MasterSheet!H:H,MasterSheet!F:F)</f>
        <v>39072</v>
      </c>
      <c r="E3086" s="26">
        <f>SUMIFS(MasterSheet!J:J, MasterSheet!B:B, A3086, MasterSheet!D:D, B3086, MasterSheet!H:H, C3086)</f>
        <v>1</v>
      </c>
      <c r="F3086" s="26">
        <f t="shared" si="144"/>
        <v>39072</v>
      </c>
      <c r="G3086" s="30">
        <f>SUMIFS(MasterSheet!K:K, MasterSheet!B:B, A3086, MasterSheet!D:D, B3086, MasterSheet!H:H, C3086)</f>
        <v>1</v>
      </c>
      <c r="H3086" s="30">
        <f t="shared" si="145"/>
        <v>39072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400101</v>
      </c>
      <c r="D3087" s="25">
        <f>_xlfn.XLOOKUP(C3087,MasterSheet!H:H,MasterSheet!F:F)</f>
        <v>1848</v>
      </c>
      <c r="E3087" s="26">
        <f>SUMIFS(MasterSheet!J:J, MasterSheet!B:B, A3087, MasterSheet!D:D, B3087, MasterSheet!H:H, C3087)</f>
        <v>2</v>
      </c>
      <c r="F3087" s="26">
        <f t="shared" si="144"/>
        <v>3696</v>
      </c>
      <c r="G3087" s="30">
        <f>SUMIFS(MasterSheet!K:K, MasterSheet!B:B, A3087, MasterSheet!D:D, B3087, MasterSheet!H:H, C3087)</f>
        <v>2</v>
      </c>
      <c r="H3087" s="30">
        <f t="shared" si="145"/>
        <v>3696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400108</v>
      </c>
      <c r="D3088" s="25">
        <f>_xlfn.XLOOKUP(C3088,MasterSheet!H:H,MasterSheet!F:F)</f>
        <v>6529.6</v>
      </c>
      <c r="E3088" s="26">
        <f>SUMIFS(MasterSheet!J:J, MasterSheet!B:B, A3088, MasterSheet!D:D, B3088, MasterSheet!H:H, C3088)</f>
        <v>1</v>
      </c>
      <c r="F3088" s="26">
        <f t="shared" si="144"/>
        <v>6529.6</v>
      </c>
      <c r="G3088" s="30">
        <f>SUMIFS(MasterSheet!K:K, MasterSheet!B:B, A3088, MasterSheet!D:D, B3088, MasterSheet!H:H, C3088)</f>
        <v>1</v>
      </c>
      <c r="H3088" s="30">
        <f t="shared" si="145"/>
        <v>6529.6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400222</v>
      </c>
      <c r="D3089" s="25">
        <f>_xlfn.XLOOKUP(C3089,MasterSheet!H:H,MasterSheet!F:F)</f>
        <v>10225.6</v>
      </c>
      <c r="E3089" s="26">
        <f>SUMIFS(MasterSheet!J:J, MasterSheet!B:B, A3089, MasterSheet!D:D, B3089, MasterSheet!H:H, C3089)</f>
        <v>1</v>
      </c>
      <c r="F3089" s="26">
        <f t="shared" si="144"/>
        <v>10225.6</v>
      </c>
      <c r="G3089" s="30">
        <f>SUMIFS(MasterSheet!K:K, MasterSheet!B:B, A3089, MasterSheet!D:D, B3089, MasterSheet!H:H, C3089)</f>
        <v>1</v>
      </c>
      <c r="H3089" s="30">
        <f t="shared" si="145"/>
        <v>10225.6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400247</v>
      </c>
      <c r="D3090" s="25">
        <f>_xlfn.XLOOKUP(C3090,MasterSheet!H:H,MasterSheet!F:F)</f>
        <v>4382.3999999999996</v>
      </c>
      <c r="E3090" s="26">
        <f>SUMIFS(MasterSheet!J:J, MasterSheet!B:B, A3090, MasterSheet!D:D, B3090, MasterSheet!H:H, C3090)</f>
        <v>1</v>
      </c>
      <c r="F3090" s="26">
        <f t="shared" si="144"/>
        <v>4382.3999999999996</v>
      </c>
      <c r="G3090" s="30">
        <f>SUMIFS(MasterSheet!K:K, MasterSheet!B:B, A3090, MasterSheet!D:D, B3090, MasterSheet!H:H, C3090)</f>
        <v>1</v>
      </c>
      <c r="H3090" s="30">
        <f t="shared" si="145"/>
        <v>4382.3999999999996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400535</v>
      </c>
      <c r="D3091" s="25">
        <f>_xlfn.XLOOKUP(C3091,MasterSheet!H:H,MasterSheet!F:F)</f>
        <v>10890</v>
      </c>
      <c r="E3091" s="26">
        <f>SUMIFS(MasterSheet!J:J, MasterSheet!B:B, A3091, MasterSheet!D:D, B3091, MasterSheet!H:H, C3091)</f>
        <v>1</v>
      </c>
      <c r="F3091" s="26">
        <f t="shared" si="144"/>
        <v>10890</v>
      </c>
      <c r="G3091" s="30">
        <f>SUMIFS(MasterSheet!K:K, MasterSheet!B:B, A3091, MasterSheet!D:D, B3091, MasterSheet!H:H, C3091)</f>
        <v>1</v>
      </c>
      <c r="H3091" s="30">
        <f t="shared" si="145"/>
        <v>10890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400539</v>
      </c>
      <c r="D3092" s="25">
        <f>_xlfn.XLOOKUP(C3092,MasterSheet!H:H,MasterSheet!F:F)</f>
        <v>13464</v>
      </c>
      <c r="E3092" s="26">
        <f>SUMIFS(MasterSheet!J:J, MasterSheet!B:B, A3092, MasterSheet!D:D, B3092, MasterSheet!H:H, C3092)</f>
        <v>1</v>
      </c>
      <c r="F3092" s="26">
        <f t="shared" si="144"/>
        <v>13464</v>
      </c>
      <c r="G3092" s="30">
        <f>SUMIFS(MasterSheet!K:K, MasterSheet!B:B, A3092, MasterSheet!D:D, B3092, MasterSheet!H:H, C3092)</f>
        <v>1</v>
      </c>
      <c r="H3092" s="30">
        <f t="shared" si="145"/>
        <v>13464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405210</v>
      </c>
      <c r="D3093" s="25">
        <f>_xlfn.XLOOKUP(C3093,MasterSheet!H:H,MasterSheet!F:F)</f>
        <v>7946.4</v>
      </c>
      <c r="E3093" s="26">
        <f>SUMIFS(MasterSheet!J:J, MasterSheet!B:B, A3093, MasterSheet!D:D, B3093, MasterSheet!H:H, C3093)</f>
        <v>1</v>
      </c>
      <c r="F3093" s="26">
        <f t="shared" si="144"/>
        <v>7946.4</v>
      </c>
      <c r="G3093" s="30">
        <f>SUMIFS(MasterSheet!K:K, MasterSheet!B:B, A3093, MasterSheet!D:D, B3093, MasterSheet!H:H, C3093)</f>
        <v>1</v>
      </c>
      <c r="H3093" s="30">
        <f t="shared" si="145"/>
        <v>7946.4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407001</v>
      </c>
      <c r="D3094" s="25">
        <f>_xlfn.XLOOKUP(C3094,MasterSheet!H:H,MasterSheet!F:F)</f>
        <v>4373.6000000000004</v>
      </c>
      <c r="E3094" s="26">
        <f>SUMIFS(MasterSheet!J:J, MasterSheet!B:B, A3094, MasterSheet!D:D, B3094, MasterSheet!H:H, C3094)</f>
        <v>1</v>
      </c>
      <c r="F3094" s="26">
        <f t="shared" si="144"/>
        <v>4373.6000000000004</v>
      </c>
      <c r="G3094" s="30">
        <f>SUMIFS(MasterSheet!K:K, MasterSheet!B:B, A3094, MasterSheet!D:D, B3094, MasterSheet!H:H, C3094)</f>
        <v>1</v>
      </c>
      <c r="H3094" s="30">
        <f t="shared" si="145"/>
        <v>4373.6000000000004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423102</v>
      </c>
      <c r="D3095" s="25">
        <f>_xlfn.XLOOKUP(C3095,MasterSheet!H:H,MasterSheet!F:F)</f>
        <v>20636</v>
      </c>
      <c r="E3095" s="26">
        <f>SUMIFS(MasterSheet!J:J, MasterSheet!B:B, A3095, MasterSheet!D:D, B3095, MasterSheet!H:H, C3095)</f>
        <v>1</v>
      </c>
      <c r="F3095" s="26">
        <f t="shared" si="144"/>
        <v>20636</v>
      </c>
      <c r="G3095" s="30">
        <f>SUMIFS(MasterSheet!K:K, MasterSheet!B:B, A3095, MasterSheet!D:D, B3095, MasterSheet!H:H, C3095)</f>
        <v>1</v>
      </c>
      <c r="H3095" s="30">
        <f t="shared" si="145"/>
        <v>20636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423105</v>
      </c>
      <c r="D3096" s="25">
        <f>_xlfn.XLOOKUP(C3096,MasterSheet!H:H,MasterSheet!F:F)</f>
        <v>5482.4</v>
      </c>
      <c r="E3096" s="26">
        <f>SUMIFS(MasterSheet!J:J, MasterSheet!B:B, A3096, MasterSheet!D:D, B3096, MasterSheet!H:H, C3096)</f>
        <v>1</v>
      </c>
      <c r="F3096" s="26">
        <f t="shared" si="144"/>
        <v>5482.4</v>
      </c>
      <c r="G3096" s="30">
        <f>SUMIFS(MasterSheet!K:K, MasterSheet!B:B, A3096, MasterSheet!D:D, B3096, MasterSheet!H:H, C3096)</f>
        <v>1</v>
      </c>
      <c r="H3096" s="30">
        <f t="shared" si="145"/>
        <v>5482.4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423107</v>
      </c>
      <c r="D3097" s="25">
        <f>_xlfn.XLOOKUP(C3097,MasterSheet!H:H,MasterSheet!F:F)</f>
        <v>5482.4</v>
      </c>
      <c r="E3097" s="26">
        <f>SUMIFS(MasterSheet!J:J, MasterSheet!B:B, A3097, MasterSheet!D:D, B3097, MasterSheet!H:H, C3097)</f>
        <v>1</v>
      </c>
      <c r="F3097" s="26">
        <f t="shared" si="144"/>
        <v>5482.4</v>
      </c>
      <c r="G3097" s="30">
        <f>SUMIFS(MasterSheet!K:K, MasterSheet!B:B, A3097, MasterSheet!D:D, B3097, MasterSheet!H:H, C3097)</f>
        <v>1</v>
      </c>
      <c r="H3097" s="30">
        <f t="shared" si="145"/>
        <v>5482.4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423115</v>
      </c>
      <c r="D3098" s="25">
        <f>_xlfn.XLOOKUP(C3098,MasterSheet!H:H,MasterSheet!F:F)</f>
        <v>4699.2</v>
      </c>
      <c r="E3098" s="26">
        <f>SUMIFS(MasterSheet!J:J, MasterSheet!B:B, A3098, MasterSheet!D:D, B3098, MasterSheet!H:H, C3098)</f>
        <v>1</v>
      </c>
      <c r="F3098" s="26">
        <f t="shared" si="144"/>
        <v>4699.2</v>
      </c>
      <c r="G3098" s="30">
        <f>SUMIFS(MasterSheet!K:K, MasterSheet!B:B, A3098, MasterSheet!D:D, B3098, MasterSheet!H:H, C3098)</f>
        <v>1</v>
      </c>
      <c r="H3098" s="30">
        <f t="shared" si="145"/>
        <v>4699.2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423801</v>
      </c>
      <c r="D3099" s="25">
        <f>_xlfn.XLOOKUP(C3099,MasterSheet!H:H,MasterSheet!F:F)</f>
        <v>6666</v>
      </c>
      <c r="E3099" s="26">
        <f>SUMIFS(MasterSheet!J:J, MasterSheet!B:B, A3099, MasterSheet!D:D, B3099, MasterSheet!H:H, C3099)</f>
        <v>2</v>
      </c>
      <c r="F3099" s="26">
        <f t="shared" si="144"/>
        <v>13332</v>
      </c>
      <c r="G3099" s="30">
        <f>SUMIFS(MasterSheet!K:K, MasterSheet!B:B, A3099, MasterSheet!D:D, B3099, MasterSheet!H:H, C3099)</f>
        <v>2</v>
      </c>
      <c r="H3099" s="30">
        <f t="shared" si="145"/>
        <v>13332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424401</v>
      </c>
      <c r="D3100" s="25">
        <f>_xlfn.XLOOKUP(C3100,MasterSheet!H:H,MasterSheet!F:F)</f>
        <v>9438</v>
      </c>
      <c r="E3100" s="26">
        <f>SUMIFS(MasterSheet!J:J, MasterSheet!B:B, A3100, MasterSheet!D:D, B3100, MasterSheet!H:H, C3100)</f>
        <v>2</v>
      </c>
      <c r="F3100" s="26">
        <f t="shared" si="144"/>
        <v>18876</v>
      </c>
      <c r="G3100" s="30">
        <f>SUMIFS(MasterSheet!K:K, MasterSheet!B:B, A3100, MasterSheet!D:D, B3100, MasterSheet!H:H, C3100)</f>
        <v>2</v>
      </c>
      <c r="H3100" s="30">
        <f t="shared" si="145"/>
        <v>18876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426102</v>
      </c>
      <c r="D3101" s="25">
        <f>_xlfn.XLOOKUP(C3101,MasterSheet!H:H,MasterSheet!F:F)</f>
        <v>8685.6</v>
      </c>
      <c r="E3101" s="26">
        <f>SUMIFS(MasterSheet!J:J, MasterSheet!B:B, A3101, MasterSheet!D:D, B3101, MasterSheet!H:H, C3101)</f>
        <v>1</v>
      </c>
      <c r="F3101" s="26">
        <f t="shared" si="144"/>
        <v>8685.6</v>
      </c>
      <c r="G3101" s="30">
        <f>SUMIFS(MasterSheet!K:K, MasterSheet!B:B, A3101, MasterSheet!D:D, B3101, MasterSheet!H:H, C3101)</f>
        <v>1</v>
      </c>
      <c r="H3101" s="30">
        <f t="shared" si="145"/>
        <v>8685.6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427402</v>
      </c>
      <c r="D3102" s="25">
        <f>_xlfn.XLOOKUP(C3102,MasterSheet!H:H,MasterSheet!F:F)</f>
        <v>15215.2</v>
      </c>
      <c r="E3102" s="26">
        <f>SUMIFS(MasterSheet!J:J, MasterSheet!B:B, A3102, MasterSheet!D:D, B3102, MasterSheet!H:H, C3102)</f>
        <v>1</v>
      </c>
      <c r="F3102" s="26">
        <f t="shared" si="144"/>
        <v>15215.2</v>
      </c>
      <c r="G3102" s="30">
        <f>SUMIFS(MasterSheet!K:K, MasterSheet!B:B, A3102, MasterSheet!D:D, B3102, MasterSheet!H:H, C3102)</f>
        <v>1</v>
      </c>
      <c r="H3102" s="30">
        <f t="shared" si="145"/>
        <v>15215.2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430104</v>
      </c>
      <c r="D3103" s="25">
        <f>_xlfn.XLOOKUP(C3103,MasterSheet!H:H,MasterSheet!F:F)</f>
        <v>32208</v>
      </c>
      <c r="E3103" s="26">
        <f>SUMIFS(MasterSheet!J:J, MasterSheet!B:B, A3103, MasterSheet!D:D, B3103, MasterSheet!H:H, C3103)</f>
        <v>1</v>
      </c>
      <c r="F3103" s="26">
        <f t="shared" si="144"/>
        <v>32208</v>
      </c>
      <c r="G3103" s="30">
        <f>SUMIFS(MasterSheet!K:K, MasterSheet!B:B, A3103, MasterSheet!D:D, B3103, MasterSheet!H:H, C3103)</f>
        <v>1</v>
      </c>
      <c r="H3103" s="30">
        <f t="shared" si="145"/>
        <v>32208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430604</v>
      </c>
      <c r="D3104" s="25">
        <f>_xlfn.XLOOKUP(C3104,MasterSheet!H:H,MasterSheet!F:F)</f>
        <v>18788</v>
      </c>
      <c r="E3104" s="26">
        <f>SUMIFS(MasterSheet!J:J, MasterSheet!B:B, A3104, MasterSheet!D:D, B3104, MasterSheet!H:H, C3104)</f>
        <v>1</v>
      </c>
      <c r="F3104" s="26">
        <f t="shared" si="144"/>
        <v>18788</v>
      </c>
      <c r="G3104" s="30">
        <f>SUMIFS(MasterSheet!K:K, MasterSheet!B:B, A3104, MasterSheet!D:D, B3104, MasterSheet!H:H, C3104)</f>
        <v>1</v>
      </c>
      <c r="H3104" s="30">
        <f t="shared" si="145"/>
        <v>18788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480019</v>
      </c>
      <c r="D3105" s="25">
        <f>_xlfn.XLOOKUP(C3105,MasterSheet!H:H,MasterSheet!F:F)</f>
        <v>36762</v>
      </c>
      <c r="E3105" s="26">
        <f>SUMIFS(MasterSheet!J:J, MasterSheet!B:B, A3105, MasterSheet!D:D, B3105, MasterSheet!H:H, C3105)</f>
        <v>1</v>
      </c>
      <c r="F3105" s="26">
        <f t="shared" si="144"/>
        <v>36762</v>
      </c>
      <c r="G3105" s="30">
        <f>SUMIFS(MasterSheet!K:K, MasterSheet!B:B, A3105, MasterSheet!D:D, B3105, MasterSheet!H:H, C3105)</f>
        <v>1</v>
      </c>
      <c r="H3105" s="30">
        <f t="shared" si="145"/>
        <v>36762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505808</v>
      </c>
      <c r="D3106" s="25">
        <f>_xlfn.XLOOKUP(C3106,MasterSheet!H:H,MasterSheet!F:F)</f>
        <v>6776</v>
      </c>
      <c r="E3106" s="26">
        <f>SUMIFS(MasterSheet!J:J, MasterSheet!B:B, A3106, MasterSheet!D:D, B3106, MasterSheet!H:H, C3106)</f>
        <v>1</v>
      </c>
      <c r="F3106" s="26">
        <f t="shared" si="144"/>
        <v>6776</v>
      </c>
      <c r="G3106" s="30">
        <f>SUMIFS(MasterSheet!K:K, MasterSheet!B:B, A3106, MasterSheet!D:D, B3106, MasterSheet!H:H, C3106)</f>
        <v>1</v>
      </c>
      <c r="H3106" s="30">
        <f t="shared" si="145"/>
        <v>6776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505809</v>
      </c>
      <c r="D3107" s="25">
        <f>_xlfn.XLOOKUP(C3107,MasterSheet!H:H,MasterSheet!F:F)</f>
        <v>2710.4</v>
      </c>
      <c r="E3107" s="26">
        <f>SUMIFS(MasterSheet!J:J, MasterSheet!B:B, A3107, MasterSheet!D:D, B3107, MasterSheet!H:H, C3107)</f>
        <v>1</v>
      </c>
      <c r="F3107" s="26">
        <f t="shared" si="144"/>
        <v>2710.4</v>
      </c>
      <c r="G3107" s="30">
        <f>SUMIFS(MasterSheet!K:K, MasterSheet!B:B, A3107, MasterSheet!D:D, B3107, MasterSheet!H:H, C3107)</f>
        <v>1</v>
      </c>
      <c r="H3107" s="30">
        <f t="shared" si="145"/>
        <v>2710.4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516906</v>
      </c>
      <c r="D3108" s="25">
        <f>_xlfn.XLOOKUP(C3108,MasterSheet!H:H,MasterSheet!F:F)</f>
        <v>20820.8</v>
      </c>
      <c r="E3108" s="26">
        <f>SUMIFS(MasterSheet!J:J, MasterSheet!B:B, A3108, MasterSheet!D:D, B3108, MasterSheet!H:H, C3108)</f>
        <v>1</v>
      </c>
      <c r="F3108" s="26">
        <f t="shared" si="144"/>
        <v>20820.8</v>
      </c>
      <c r="G3108" s="30">
        <f>SUMIFS(MasterSheet!K:K, MasterSheet!B:B, A3108, MasterSheet!D:D, B3108, MasterSheet!H:H, C3108)</f>
        <v>1</v>
      </c>
      <c r="H3108" s="30">
        <f t="shared" si="145"/>
        <v>20820.8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577002</v>
      </c>
      <c r="D3109" s="25">
        <f>_xlfn.XLOOKUP(C3109,MasterSheet!H:H,MasterSheet!F:F)</f>
        <v>14106.400000000001</v>
      </c>
      <c r="E3109" s="26">
        <f>SUMIFS(MasterSheet!J:J, MasterSheet!B:B, A3109, MasterSheet!D:D, B3109, MasterSheet!H:H, C3109)</f>
        <v>1</v>
      </c>
      <c r="F3109" s="26">
        <f t="shared" si="144"/>
        <v>14106.400000000001</v>
      </c>
      <c r="G3109" s="30">
        <f>SUMIFS(MasterSheet!K:K, MasterSheet!B:B, A3109, MasterSheet!D:D, B3109, MasterSheet!H:H, C3109)</f>
        <v>1</v>
      </c>
      <c r="H3109" s="30">
        <f t="shared" si="145"/>
        <v>14106.400000000001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582302</v>
      </c>
      <c r="D3110" s="25">
        <f>_xlfn.XLOOKUP(C3110,MasterSheet!H:H,MasterSheet!F:F)</f>
        <v>9055.2000000000007</v>
      </c>
      <c r="E3110" s="26">
        <f>SUMIFS(MasterSheet!J:J, MasterSheet!B:B, A3110, MasterSheet!D:D, B3110, MasterSheet!H:H, C3110)</f>
        <v>1</v>
      </c>
      <c r="F3110" s="26">
        <f t="shared" si="144"/>
        <v>9055.2000000000007</v>
      </c>
      <c r="G3110" s="30">
        <f>SUMIFS(MasterSheet!K:K, MasterSheet!B:B, A3110, MasterSheet!D:D, B3110, MasterSheet!H:H, C3110)</f>
        <v>1</v>
      </c>
      <c r="H3110" s="30">
        <f t="shared" si="145"/>
        <v>9055.2000000000007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640922</v>
      </c>
      <c r="D3111" s="25">
        <f>_xlfn.XLOOKUP(C3111,MasterSheet!H:H,MasterSheet!F:F)</f>
        <v>15584.8</v>
      </c>
      <c r="E3111" s="26">
        <f>SUMIFS(MasterSheet!J:J, MasterSheet!B:B, A3111, MasterSheet!D:D, B3111, MasterSheet!H:H, C3111)</f>
        <v>2</v>
      </c>
      <c r="F3111" s="26">
        <f t="shared" si="144"/>
        <v>31169.599999999999</v>
      </c>
      <c r="G3111" s="30">
        <f>SUMIFS(MasterSheet!K:K, MasterSheet!B:B, A3111, MasterSheet!D:D, B3111, MasterSheet!H:H, C3111)</f>
        <v>2</v>
      </c>
      <c r="H3111" s="30">
        <f t="shared" si="145"/>
        <v>31169.599999999999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643808</v>
      </c>
      <c r="D3112" s="25">
        <f>_xlfn.XLOOKUP(C3112,MasterSheet!H:H,MasterSheet!F:F)</f>
        <v>6221.6</v>
      </c>
      <c r="E3112" s="26">
        <f>SUMIFS(MasterSheet!J:J, MasterSheet!B:B, A3112, MasterSheet!D:D, B3112, MasterSheet!H:H, C3112)</f>
        <v>1</v>
      </c>
      <c r="F3112" s="26">
        <f t="shared" si="144"/>
        <v>6221.6</v>
      </c>
      <c r="G3112" s="30">
        <f>SUMIFS(MasterSheet!K:K, MasterSheet!B:B, A3112, MasterSheet!D:D, B3112, MasterSheet!H:H, C3112)</f>
        <v>1</v>
      </c>
      <c r="H3112" s="30">
        <f t="shared" si="145"/>
        <v>6221.6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644702</v>
      </c>
      <c r="D3113" s="25">
        <f>_xlfn.XLOOKUP(C3113,MasterSheet!H:H,MasterSheet!F:F)</f>
        <v>18048.8</v>
      </c>
      <c r="E3113" s="26">
        <f>SUMIFS(MasterSheet!J:J, MasterSheet!B:B, A3113, MasterSheet!D:D, B3113, MasterSheet!H:H, C3113)</f>
        <v>1</v>
      </c>
      <c r="F3113" s="26">
        <f t="shared" si="144"/>
        <v>18048.8</v>
      </c>
      <c r="G3113" s="30">
        <f>SUMIFS(MasterSheet!K:K, MasterSheet!B:B, A3113, MasterSheet!D:D, B3113, MasterSheet!H:H, C3113)</f>
        <v>1</v>
      </c>
      <c r="H3113" s="30">
        <f t="shared" si="145"/>
        <v>18048.8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651002</v>
      </c>
      <c r="D3114" s="25">
        <f>_xlfn.XLOOKUP(C3114,MasterSheet!H:H,MasterSheet!F:F)</f>
        <v>19896.8</v>
      </c>
      <c r="E3114" s="26">
        <f>SUMIFS(MasterSheet!J:J, MasterSheet!B:B, A3114, MasterSheet!D:D, B3114, MasterSheet!H:H, C3114)</f>
        <v>1</v>
      </c>
      <c r="F3114" s="26">
        <f t="shared" si="144"/>
        <v>19896.8</v>
      </c>
      <c r="G3114" s="30">
        <f>SUMIFS(MasterSheet!K:K, MasterSheet!B:B, A3114, MasterSheet!D:D, B3114, MasterSheet!H:H, C3114)</f>
        <v>1</v>
      </c>
      <c r="H3114" s="30">
        <f t="shared" si="145"/>
        <v>19896.8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653813</v>
      </c>
      <c r="D3115" s="25">
        <f>_xlfn.XLOOKUP(C3115,MasterSheet!H:H,MasterSheet!F:F)</f>
        <v>12012</v>
      </c>
      <c r="E3115" s="26">
        <f>SUMIFS(MasterSheet!J:J, MasterSheet!B:B, A3115, MasterSheet!D:D, B3115, MasterSheet!H:H, C3115)</f>
        <v>1</v>
      </c>
      <c r="F3115" s="26">
        <f t="shared" si="144"/>
        <v>12012</v>
      </c>
      <c r="G3115" s="30">
        <f>SUMIFS(MasterSheet!K:K, MasterSheet!B:B, A3115, MasterSheet!D:D, B3115, MasterSheet!H:H, C3115)</f>
        <v>1</v>
      </c>
      <c r="H3115" s="30">
        <f t="shared" si="145"/>
        <v>12012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691502</v>
      </c>
      <c r="D3116" s="25">
        <f>_xlfn.XLOOKUP(C3116,MasterSheet!H:H,MasterSheet!F:F)</f>
        <v>15584.8</v>
      </c>
      <c r="E3116" s="26">
        <f>SUMIFS(MasterSheet!J:J, MasterSheet!B:B, A3116, MasterSheet!D:D, B3116, MasterSheet!H:H, C3116)</f>
        <v>1</v>
      </c>
      <c r="F3116" s="26">
        <f t="shared" si="144"/>
        <v>15584.8</v>
      </c>
      <c r="G3116" s="30">
        <f>SUMIFS(MasterSheet!K:K, MasterSheet!B:B, A3116, MasterSheet!D:D, B3116, MasterSheet!H:H, C3116)</f>
        <v>1</v>
      </c>
      <c r="H3116" s="30">
        <f t="shared" si="145"/>
        <v>15584.8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692802</v>
      </c>
      <c r="D3117" s="25">
        <f>_xlfn.XLOOKUP(C3117,MasterSheet!H:H,MasterSheet!F:F)</f>
        <v>15584.8</v>
      </c>
      <c r="E3117" s="26">
        <f>SUMIFS(MasterSheet!J:J, MasterSheet!B:B, A3117, MasterSheet!D:D, B3117, MasterSheet!H:H, C3117)</f>
        <v>1</v>
      </c>
      <c r="F3117" s="26">
        <f t="shared" si="144"/>
        <v>15584.8</v>
      </c>
      <c r="G3117" s="30">
        <f>SUMIFS(MasterSheet!K:K, MasterSheet!B:B, A3117, MasterSheet!D:D, B3117, MasterSheet!H:H, C3117)</f>
        <v>1</v>
      </c>
      <c r="H3117" s="30">
        <f t="shared" si="145"/>
        <v>15584.8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693504</v>
      </c>
      <c r="D3118" s="25">
        <f>_xlfn.XLOOKUP(C3118,MasterSheet!H:H,MasterSheet!F:F)</f>
        <v>17679.2</v>
      </c>
      <c r="E3118" s="26">
        <f>SUMIFS(MasterSheet!J:J, MasterSheet!B:B, A3118, MasterSheet!D:D, B3118, MasterSheet!H:H, C3118)</f>
        <v>1</v>
      </c>
      <c r="F3118" s="26">
        <f t="shared" si="144"/>
        <v>17679.2</v>
      </c>
      <c r="G3118" s="30">
        <f>SUMIFS(MasterSheet!K:K, MasterSheet!B:B, A3118, MasterSheet!D:D, B3118, MasterSheet!H:H, C3118)</f>
        <v>1</v>
      </c>
      <c r="H3118" s="30">
        <f t="shared" si="145"/>
        <v>17679.2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696806</v>
      </c>
      <c r="D3119" s="25">
        <f>_xlfn.XLOOKUP(C3119,MasterSheet!H:H,MasterSheet!F:F)</f>
        <v>24045.120000000003</v>
      </c>
      <c r="E3119" s="26">
        <f>SUMIFS(MasterSheet!J:J, MasterSheet!B:B, A3119, MasterSheet!D:D, B3119, MasterSheet!H:H, C3119)</f>
        <v>1</v>
      </c>
      <c r="F3119" s="26">
        <f t="shared" si="144"/>
        <v>24045.120000000003</v>
      </c>
      <c r="G3119" s="30">
        <f>SUMIFS(MasterSheet!K:K, MasterSheet!B:B, A3119, MasterSheet!D:D, B3119, MasterSheet!H:H, C3119)</f>
        <v>1</v>
      </c>
      <c r="H3119" s="30">
        <f t="shared" si="145"/>
        <v>24045.120000000003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696814</v>
      </c>
      <c r="D3120" s="25">
        <f>_xlfn.XLOOKUP(C3120,MasterSheet!H:H,MasterSheet!F:F)</f>
        <v>24024</v>
      </c>
      <c r="E3120" s="26">
        <f>SUMIFS(MasterSheet!J:J, MasterSheet!B:B, A3120, MasterSheet!D:D, B3120, MasterSheet!H:H, C3120)</f>
        <v>1</v>
      </c>
      <c r="F3120" s="26">
        <f t="shared" si="144"/>
        <v>24024</v>
      </c>
      <c r="G3120" s="30">
        <f>SUMIFS(MasterSheet!K:K, MasterSheet!B:B, A3120, MasterSheet!D:D, B3120, MasterSheet!H:H, C3120)</f>
        <v>1</v>
      </c>
      <c r="H3120" s="30">
        <f t="shared" si="145"/>
        <v>24024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740153</v>
      </c>
      <c r="D3121" s="25">
        <f>_xlfn.XLOOKUP(C3121,MasterSheet!H:H,MasterSheet!F:F)</f>
        <v>7268.7999999999993</v>
      </c>
      <c r="E3121" s="26">
        <f>SUMIFS(MasterSheet!J:J, MasterSheet!B:B, A3121, MasterSheet!D:D, B3121, MasterSheet!H:H, C3121)</f>
        <v>1</v>
      </c>
      <c r="F3121" s="26">
        <f t="shared" si="144"/>
        <v>7268.7999999999993</v>
      </c>
      <c r="G3121" s="30">
        <f>SUMIFS(MasterSheet!K:K, MasterSheet!B:B, A3121, MasterSheet!D:D, B3121, MasterSheet!H:H, C3121)</f>
        <v>1</v>
      </c>
      <c r="H3121" s="30">
        <f t="shared" si="145"/>
        <v>7268.7999999999993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740154</v>
      </c>
      <c r="D3122" s="25">
        <f>_xlfn.XLOOKUP(C3122,MasterSheet!H:H,MasterSheet!F:F)</f>
        <v>7268.7999999999993</v>
      </c>
      <c r="E3122" s="26">
        <f>SUMIFS(MasterSheet!J:J, MasterSheet!B:B, A3122, MasterSheet!D:D, B3122, MasterSheet!H:H, C3122)</f>
        <v>1</v>
      </c>
      <c r="F3122" s="26">
        <f t="shared" si="144"/>
        <v>7268.7999999999993</v>
      </c>
      <c r="G3122" s="30">
        <f>SUMIFS(MasterSheet!K:K, MasterSheet!B:B, A3122, MasterSheet!D:D, B3122, MasterSheet!H:H, C3122)</f>
        <v>1</v>
      </c>
      <c r="H3122" s="30">
        <f t="shared" si="145"/>
        <v>7268.7999999999993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740155</v>
      </c>
      <c r="D3123" s="25">
        <f>_xlfn.XLOOKUP(C3123,MasterSheet!H:H,MasterSheet!F:F)</f>
        <v>7268.7999999999993</v>
      </c>
      <c r="E3123" s="26">
        <f>SUMIFS(MasterSheet!J:J, MasterSheet!B:B, A3123, MasterSheet!D:D, B3123, MasterSheet!H:H, C3123)</f>
        <v>1</v>
      </c>
      <c r="F3123" s="26">
        <f t="shared" si="144"/>
        <v>7268.7999999999993</v>
      </c>
      <c r="G3123" s="30">
        <f>SUMIFS(MasterSheet!K:K, MasterSheet!B:B, A3123, MasterSheet!D:D, B3123, MasterSheet!H:H, C3123)</f>
        <v>1</v>
      </c>
      <c r="H3123" s="30">
        <f t="shared" si="145"/>
        <v>7268.7999999999993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740156</v>
      </c>
      <c r="D3124" s="25">
        <f>_xlfn.XLOOKUP(C3124,MasterSheet!H:H,MasterSheet!F:F)</f>
        <v>7268.7999999999993</v>
      </c>
      <c r="E3124" s="26">
        <f>SUMIFS(MasterSheet!J:J, MasterSheet!B:B, A3124, MasterSheet!D:D, B3124, MasterSheet!H:H, C3124)</f>
        <v>1</v>
      </c>
      <c r="F3124" s="26">
        <f t="shared" si="144"/>
        <v>7268.7999999999993</v>
      </c>
      <c r="G3124" s="30">
        <f>SUMIFS(MasterSheet!K:K, MasterSheet!B:B, A3124, MasterSheet!D:D, B3124, MasterSheet!H:H, C3124)</f>
        <v>1</v>
      </c>
      <c r="H3124" s="30">
        <f t="shared" si="145"/>
        <v>7268.7999999999993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740157</v>
      </c>
      <c r="D3125" s="25">
        <f>_xlfn.XLOOKUP(C3125,MasterSheet!H:H,MasterSheet!F:F)</f>
        <v>7268.7999999999993</v>
      </c>
      <c r="E3125" s="26">
        <f>SUMIFS(MasterSheet!J:J, MasterSheet!B:B, A3125, MasterSheet!D:D, B3125, MasterSheet!H:H, C3125)</f>
        <v>1</v>
      </c>
      <c r="F3125" s="26">
        <f t="shared" si="144"/>
        <v>7268.7999999999993</v>
      </c>
      <c r="G3125" s="30">
        <f>SUMIFS(MasterSheet!K:K, MasterSheet!B:B, A3125, MasterSheet!D:D, B3125, MasterSheet!H:H, C3125)</f>
        <v>1</v>
      </c>
      <c r="H3125" s="30">
        <f t="shared" si="145"/>
        <v>7268.7999999999993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740158</v>
      </c>
      <c r="D3126" s="25">
        <f>_xlfn.XLOOKUP(C3126,MasterSheet!H:H,MasterSheet!F:F)</f>
        <v>7268.7999999999993</v>
      </c>
      <c r="E3126" s="26">
        <f>SUMIFS(MasterSheet!J:J, MasterSheet!B:B, A3126, MasterSheet!D:D, B3126, MasterSheet!H:H, C3126)</f>
        <v>1</v>
      </c>
      <c r="F3126" s="26">
        <f t="shared" si="144"/>
        <v>7268.7999999999993</v>
      </c>
      <c r="G3126" s="30">
        <f>SUMIFS(MasterSheet!K:K, MasterSheet!B:B, A3126, MasterSheet!D:D, B3126, MasterSheet!H:H, C3126)</f>
        <v>1</v>
      </c>
      <c r="H3126" s="30">
        <f t="shared" si="145"/>
        <v>7268.7999999999993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740159</v>
      </c>
      <c r="D3127" s="25">
        <f>_xlfn.XLOOKUP(C3127,MasterSheet!H:H,MasterSheet!F:F)</f>
        <v>7268.7999999999993</v>
      </c>
      <c r="E3127" s="26">
        <f>SUMIFS(MasterSheet!J:J, MasterSheet!B:B, A3127, MasterSheet!D:D, B3127, MasterSheet!H:H, C3127)</f>
        <v>1</v>
      </c>
      <c r="F3127" s="26">
        <f t="shared" si="144"/>
        <v>7268.7999999999993</v>
      </c>
      <c r="G3127" s="30">
        <f>SUMIFS(MasterSheet!K:K, MasterSheet!B:B, A3127, MasterSheet!D:D, B3127, MasterSheet!H:H, C3127)</f>
        <v>1</v>
      </c>
      <c r="H3127" s="30">
        <f t="shared" si="145"/>
        <v>7268.7999999999993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740161</v>
      </c>
      <c r="D3128" s="25">
        <f>_xlfn.XLOOKUP(C3128,MasterSheet!H:H,MasterSheet!F:F)</f>
        <v>7268.7999999999993</v>
      </c>
      <c r="E3128" s="26">
        <f>SUMIFS(MasterSheet!J:J, MasterSheet!B:B, A3128, MasterSheet!D:D, B3128, MasterSheet!H:H, C3128)</f>
        <v>1</v>
      </c>
      <c r="F3128" s="26">
        <f t="shared" si="144"/>
        <v>7268.7999999999993</v>
      </c>
      <c r="G3128" s="30">
        <f>SUMIFS(MasterSheet!K:K, MasterSheet!B:B, A3128, MasterSheet!D:D, B3128, MasterSheet!H:H, C3128)</f>
        <v>1</v>
      </c>
      <c r="H3128" s="30">
        <f t="shared" si="145"/>
        <v>7268.7999999999993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740165</v>
      </c>
      <c r="D3129" s="25">
        <f>_xlfn.XLOOKUP(C3129,MasterSheet!H:H,MasterSheet!F:F)</f>
        <v>18110.400000000001</v>
      </c>
      <c r="E3129" s="26">
        <f>SUMIFS(MasterSheet!J:J, MasterSheet!B:B, A3129, MasterSheet!D:D, B3129, MasterSheet!H:H, C3129)</f>
        <v>1</v>
      </c>
      <c r="F3129" s="26">
        <f t="shared" si="144"/>
        <v>18110.400000000001</v>
      </c>
      <c r="G3129" s="30">
        <f>SUMIFS(MasterSheet!K:K, MasterSheet!B:B, A3129, MasterSheet!D:D, B3129, MasterSheet!H:H, C3129)</f>
        <v>1</v>
      </c>
      <c r="H3129" s="30">
        <f t="shared" si="145"/>
        <v>18110.400000000001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740368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740371</v>
      </c>
      <c r="D3131" s="25">
        <f>_xlfn.XLOOKUP(C3131,MasterSheet!H:H,MasterSheet!F:F)</f>
        <v>3634.3999999999996</v>
      </c>
      <c r="E3131" s="26">
        <f>SUMIFS(MasterSheet!J:J, MasterSheet!B:B, A3131, MasterSheet!D:D, B3131, MasterSheet!H:H, C3131)</f>
        <v>1</v>
      </c>
      <c r="F3131" s="26">
        <f t="shared" si="144"/>
        <v>3634.3999999999996</v>
      </c>
      <c r="G3131" s="30">
        <f>SUMIFS(MasterSheet!K:K, MasterSheet!B:B, A3131, MasterSheet!D:D, B3131, MasterSheet!H:H, C3131)</f>
        <v>1</v>
      </c>
      <c r="H3131" s="30">
        <f t="shared" si="145"/>
        <v>3634.3999999999996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740373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740379</v>
      </c>
      <c r="D3133" s="25">
        <f>_xlfn.XLOOKUP(C3133,MasterSheet!H:H,MasterSheet!F:F)</f>
        <v>431.20000000000005</v>
      </c>
      <c r="E3133" s="26">
        <f>SUMIFS(MasterSheet!J:J, MasterSheet!B:B, A3133, MasterSheet!D:D, B3133, MasterSheet!H:H, C3133)</f>
        <v>3</v>
      </c>
      <c r="F3133" s="26">
        <f t="shared" si="144"/>
        <v>1293.6000000000001</v>
      </c>
      <c r="G3133" s="30">
        <f>SUMIFS(MasterSheet!K:K, MasterSheet!B:B, A3133, MasterSheet!D:D, B3133, MasterSheet!H:H, C3133)</f>
        <v>3</v>
      </c>
      <c r="H3133" s="30">
        <f t="shared" si="145"/>
        <v>1293.6000000000001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740931</v>
      </c>
      <c r="D3134" s="25">
        <f>_xlfn.XLOOKUP(C3134,MasterSheet!H:H,MasterSheet!F:F)</f>
        <v>18110.400000000001</v>
      </c>
      <c r="E3134" s="26">
        <f>SUMIFS(MasterSheet!J:J, MasterSheet!B:B, A3134, MasterSheet!D:D, B3134, MasterSheet!H:H, C3134)</f>
        <v>1</v>
      </c>
      <c r="F3134" s="26">
        <f t="shared" si="144"/>
        <v>18110.400000000001</v>
      </c>
      <c r="G3134" s="30">
        <f>SUMIFS(MasterSheet!K:K, MasterSheet!B:B, A3134, MasterSheet!D:D, B3134, MasterSheet!H:H, C3134)</f>
        <v>1</v>
      </c>
      <c r="H3134" s="30">
        <f t="shared" si="145"/>
        <v>18110.400000000001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740932</v>
      </c>
      <c r="D3135" s="25">
        <f>_xlfn.XLOOKUP(C3135,MasterSheet!H:H,MasterSheet!F:F)</f>
        <v>3634.3999999999996</v>
      </c>
      <c r="E3135" s="26">
        <f>SUMIFS(MasterSheet!J:J, MasterSheet!B:B, A3135, MasterSheet!D:D, B3135, MasterSheet!H:H, C3135)</f>
        <v>1</v>
      </c>
      <c r="F3135" s="26">
        <f t="shared" si="144"/>
        <v>3634.3999999999996</v>
      </c>
      <c r="G3135" s="30">
        <f>SUMIFS(MasterSheet!K:K, MasterSheet!B:B, A3135, MasterSheet!D:D, B3135, MasterSheet!H:H, C3135)</f>
        <v>1</v>
      </c>
      <c r="H3135" s="30">
        <f t="shared" si="145"/>
        <v>3634.3999999999996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740936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740937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740939</v>
      </c>
      <c r="D3138" s="25">
        <f>_xlfn.XLOOKUP(C3138,MasterSheet!H:H,MasterSheet!F:F)</f>
        <v>7268.7999999999993</v>
      </c>
      <c r="E3138" s="26">
        <f>SUMIFS(MasterSheet!J:J, MasterSheet!B:B, A3138, MasterSheet!D:D, B3138, MasterSheet!H:H, C3138)</f>
        <v>1</v>
      </c>
      <c r="F3138" s="26">
        <f t="shared" si="147"/>
        <v>7268.7999999999993</v>
      </c>
      <c r="G3138" s="30">
        <f>SUMIFS(MasterSheet!K:K, MasterSheet!B:B, A3138, MasterSheet!D:D, B3138, MasterSheet!H:H, C3138)</f>
        <v>1</v>
      </c>
      <c r="H3138" s="30">
        <f t="shared" si="148"/>
        <v>7268.7999999999993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740940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740941</v>
      </c>
      <c r="D3140" s="25">
        <f>_xlfn.XLOOKUP(C3140,MasterSheet!H:H,MasterSheet!F:F)</f>
        <v>7268.7999999999993</v>
      </c>
      <c r="E3140" s="26">
        <f>SUMIFS(MasterSheet!J:J, MasterSheet!B:B, A3140, MasterSheet!D:D, B3140, MasterSheet!H:H, C3140)</f>
        <v>1</v>
      </c>
      <c r="F3140" s="26">
        <f t="shared" si="147"/>
        <v>7268.7999999999993</v>
      </c>
      <c r="G3140" s="30">
        <f>SUMIFS(MasterSheet!K:K, MasterSheet!B:B, A3140, MasterSheet!D:D, B3140, MasterSheet!H:H, C3140)</f>
        <v>1</v>
      </c>
      <c r="H3140" s="30">
        <f t="shared" si="148"/>
        <v>7268.7999999999993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740942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740943</v>
      </c>
      <c r="D3142" s="25">
        <f>_xlfn.XLOOKUP(C3142,MasterSheet!H:H,MasterSheet!F:F)</f>
        <v>7268.7999999999993</v>
      </c>
      <c r="E3142" s="26">
        <f>SUMIFS(MasterSheet!J:J, MasterSheet!B:B, A3142, MasterSheet!D:D, B3142, MasterSheet!H:H, C3142)</f>
        <v>1</v>
      </c>
      <c r="F3142" s="26">
        <f t="shared" si="147"/>
        <v>7268.7999999999993</v>
      </c>
      <c r="G3142" s="30">
        <f>SUMIFS(MasterSheet!K:K, MasterSheet!B:B, A3142, MasterSheet!D:D, B3142, MasterSheet!H:H, C3142)</f>
        <v>1</v>
      </c>
      <c r="H3142" s="30">
        <f t="shared" si="148"/>
        <v>7268.7999999999993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740944</v>
      </c>
      <c r="D3143" s="25">
        <f>_xlfn.XLOOKUP(C3143,MasterSheet!H:H,MasterSheet!F:F)</f>
        <v>7268.7999999999993</v>
      </c>
      <c r="E3143" s="26">
        <f>SUMIFS(MasterSheet!J:J, MasterSheet!B:B, A3143, MasterSheet!D:D, B3143, MasterSheet!H:H, C3143)</f>
        <v>1</v>
      </c>
      <c r="F3143" s="26">
        <f t="shared" si="147"/>
        <v>7268.7999999999993</v>
      </c>
      <c r="G3143" s="30">
        <f>SUMIFS(MasterSheet!K:K, MasterSheet!B:B, A3143, MasterSheet!D:D, B3143, MasterSheet!H:H, C3143)</f>
        <v>1</v>
      </c>
      <c r="H3143" s="30">
        <f t="shared" si="148"/>
        <v>7268.7999999999993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741024</v>
      </c>
      <c r="D3144" s="25">
        <f>_xlfn.XLOOKUP(C3144,MasterSheet!H:H,MasterSheet!F:F)</f>
        <v>108477.6</v>
      </c>
      <c r="E3144" s="26">
        <f>SUMIFS(MasterSheet!J:J, MasterSheet!B:B, A3144, MasterSheet!D:D, B3144, MasterSheet!H:H, C3144)</f>
        <v>1</v>
      </c>
      <c r="F3144" s="26">
        <f t="shared" si="147"/>
        <v>108477.6</v>
      </c>
      <c r="G3144" s="30">
        <f>SUMIFS(MasterSheet!K:K, MasterSheet!B:B, A3144, MasterSheet!D:D, B3144, MasterSheet!H:H, C3144)</f>
        <v>1</v>
      </c>
      <c r="H3144" s="30">
        <f t="shared" si="148"/>
        <v>108477.6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741032</v>
      </c>
      <c r="D3145" s="25">
        <f>_xlfn.XLOOKUP(C3145,MasterSheet!H:H,MasterSheet!F:F)</f>
        <v>65111.199999999997</v>
      </c>
      <c r="E3145" s="26">
        <f>SUMIFS(MasterSheet!J:J, MasterSheet!B:B, A3145, MasterSheet!D:D, B3145, MasterSheet!H:H, C3145)</f>
        <v>1</v>
      </c>
      <c r="F3145" s="26">
        <f t="shared" si="147"/>
        <v>65111.199999999997</v>
      </c>
      <c r="G3145" s="30">
        <f>SUMIFS(MasterSheet!K:K, MasterSheet!B:B, A3145, MasterSheet!D:D, B3145, MasterSheet!H:H, C3145)</f>
        <v>1</v>
      </c>
      <c r="H3145" s="30">
        <f t="shared" si="148"/>
        <v>65111.199999999997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741110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741335</v>
      </c>
      <c r="D3147" s="25">
        <f>_xlfn.XLOOKUP(C3147,MasterSheet!H:H,MasterSheet!F:F)</f>
        <v>108477.6</v>
      </c>
      <c r="E3147" s="26">
        <f>SUMIFS(MasterSheet!J:J, MasterSheet!B:B, A3147, MasterSheet!D:D, B3147, MasterSheet!H:H, C3147)</f>
        <v>1</v>
      </c>
      <c r="F3147" s="26">
        <f t="shared" si="147"/>
        <v>108477.6</v>
      </c>
      <c r="G3147" s="30">
        <f>SUMIFS(MasterSheet!K:K, MasterSheet!B:B, A3147, MasterSheet!D:D, B3147, MasterSheet!H:H, C3147)</f>
        <v>1</v>
      </c>
      <c r="H3147" s="30">
        <f t="shared" si="148"/>
        <v>108477.6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824805</v>
      </c>
      <c r="D3148" s="25">
        <f>_xlfn.XLOOKUP(C3148,MasterSheet!H:H,MasterSheet!F:F)</f>
        <v>9055.2000000000007</v>
      </c>
      <c r="E3148" s="26">
        <f>SUMIFS(MasterSheet!J:J, MasterSheet!B:B, A3148, MasterSheet!D:D, B3148, MasterSheet!H:H, C3148)</f>
        <v>1</v>
      </c>
      <c r="F3148" s="26">
        <f t="shared" si="147"/>
        <v>9055.2000000000007</v>
      </c>
      <c r="G3148" s="30">
        <f>SUMIFS(MasterSheet!K:K, MasterSheet!B:B, A3148, MasterSheet!D:D, B3148, MasterSheet!H:H, C3148)</f>
        <v>1</v>
      </c>
      <c r="H3148" s="30">
        <f t="shared" si="148"/>
        <v>9055.2000000000007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935101</v>
      </c>
      <c r="D3149" s="25">
        <f>_xlfn.XLOOKUP(C3149,MasterSheet!H:H,MasterSheet!F:F)</f>
        <v>6221.6</v>
      </c>
      <c r="E3149" s="26">
        <f>SUMIFS(MasterSheet!J:J, MasterSheet!B:B, A3149, MasterSheet!D:D, B3149, MasterSheet!H:H, C3149)</f>
        <v>1</v>
      </c>
      <c r="F3149" s="26">
        <f t="shared" si="147"/>
        <v>6221.6</v>
      </c>
      <c r="G3149" s="30">
        <f>SUMIFS(MasterSheet!K:K, MasterSheet!B:B, A3149, MasterSheet!D:D, B3149, MasterSheet!H:H, C3149)</f>
        <v>1</v>
      </c>
      <c r="H3149" s="30">
        <f t="shared" si="148"/>
        <v>6221.6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>
        <v>0</v>
      </c>
      <c r="B3150" s="45">
        <v>0</v>
      </c>
      <c r="C3150" s="25">
        <v>0</v>
      </c>
      <c r="D3150" s="25" t="e">
        <f>_xlfn.XLOOKUP(C3150,MasterSheet!H:H,MasterSheet!F:F)</f>
        <v>#N/A</v>
      </c>
      <c r="E3150" s="26">
        <f>SUMIFS(MasterSheet!J:J, MasterSheet!B:B, A3150, MasterSheet!D:D, B3150, MasterSheet!H:H, C3150)</f>
        <v>0</v>
      </c>
      <c r="F3150" s="26" t="e">
        <f t="shared" si="147"/>
        <v>#N/A</v>
      </c>
      <c r="G3150" s="30">
        <f>SUMIFS(MasterSheet!K:K, MasterSheet!B:B, A3150, MasterSheet!D:D, B3150, MasterSheet!H:H, C3150)</f>
        <v>0</v>
      </c>
      <c r="H3150" s="30" t="e">
        <f t="shared" si="148"/>
        <v>#N/A</v>
      </c>
      <c r="I3150" s="32">
        <f>SUMIFS(MasterSheet!L:L, MasterSheet!B:B, A3150, MasterSheet!D:D, B3150, MasterSheet!H:H, C3150)</f>
        <v>0</v>
      </c>
      <c r="J3150" s="32" t="e">
        <f t="shared" si="149"/>
        <v>#N/A</v>
      </c>
      <c r="K3150" s="25" t="e">
        <f>UPPER(VLOOKUP(C3150,MasterSheet!H:U,14,))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9"/>
  <sheetViews>
    <sheetView workbookViewId="0">
      <selection activeCell="B1" sqref="B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19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4366</v>
      </c>
      <c r="C213" s="12" t="s">
        <v>4367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4458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4459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4460</v>
      </c>
      <c r="C216" s="12" t="s">
        <v>4463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4461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4462</v>
      </c>
      <c r="C218" s="12" t="s">
        <v>4463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4706</v>
      </c>
      <c r="C219" s="12" t="s">
        <v>4708</v>
      </c>
      <c r="D219" s="13" t="s">
        <v>1189</v>
      </c>
      <c r="E219" s="1"/>
      <c r="F219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_xlfn._xlws.FILTER(A3:D417, (C3:C417=0))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25" zoomScale="85" zoomScaleNormal="85" workbookViewId="0">
      <selection activeCell="Q46" sqref="Q4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1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35">_xlfn._xlws.SORT(
  _xlfn._xlws.FILTER(
    CHOOSE({1,2,3,4,5,6,7,8,9},
      MasterSheet!H2:H10395,
      MasterSheet!L2:L10395,
      MasterSheet!P2:P10395,
      MasterSheet!S2:S10395,
      MasterSheet!U2:U10395,
      MasterSheet!T2:T10395,
MasterSheet!V2:V10395,MasterSheet!W2:W10395,MasterSheet!AC2:AC10395
    ),
    MasterSheet!L2:L10395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Saturday (4-10-2025)</v>
      </c>
      <c r="R6" s="68" t="str">
        <v>OutStation</v>
      </c>
      <c r="S6" s="68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waiting for other material(Targetmol)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1</v>
      </c>
      <c r="L8" s="1" t="str">
        <v>IISER MOHALI</v>
      </c>
      <c r="M8" s="1" t="str">
        <v>RT</v>
      </c>
      <c r="N8" s="1" t="str">
        <v>BioLegend</v>
      </c>
      <c r="O8" s="1">
        <v>0</v>
      </c>
      <c r="P8" s="1" t="str">
        <v>MOHALI (PUNJAB)</v>
      </c>
      <c r="Q8" s="1" t="str">
        <v>Monday (6-10-2025)</v>
      </c>
      <c r="R8" s="1" t="str">
        <v>OutStation</v>
      </c>
      <c r="S8" s="1">
        <f t="shared" si="1"/>
        <v>1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4</v>
      </c>
      <c r="L9" s="1" t="str">
        <v>ILS</v>
      </c>
      <c r="M9" s="1">
        <v>-80</v>
      </c>
      <c r="N9" s="1" t="str">
        <v>Dharmacon</v>
      </c>
      <c r="O9" s="1">
        <v>0</v>
      </c>
      <c r="P9" s="1" t="str">
        <v>Bhuvneshwar</v>
      </c>
      <c r="Q9" s="1" t="str">
        <v>On Hold</v>
      </c>
      <c r="R9" s="1" t="str">
        <v>OutStation</v>
      </c>
      <c r="S9" s="1">
        <f t="shared" si="1"/>
        <v>4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2</v>
      </c>
      <c r="L10" s="68" t="str">
        <v>ILS</v>
      </c>
      <c r="M10" s="68">
        <v>4</v>
      </c>
      <c r="N10" s="68" t="str">
        <v>BioLegend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1</v>
      </c>
      <c r="L11" s="1" t="str">
        <v>KEMWELL</v>
      </c>
      <c r="M11" s="1">
        <v>-20</v>
      </c>
      <c r="N11" s="1" t="str">
        <v>BOSTER</v>
      </c>
      <c r="O11" s="1">
        <v>0</v>
      </c>
      <c r="P11" s="1" t="str">
        <v xml:space="preserve"> BANGLORE</v>
      </c>
      <c r="Q11" s="1" t="str">
        <v>Monday (6-10-2025)</v>
      </c>
      <c r="R11" s="1" t="str">
        <v>OutStation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2</v>
      </c>
      <c r="L12" s="1" t="str">
        <v>Mishu Pharma</v>
      </c>
      <c r="M12" s="1">
        <v>-20</v>
      </c>
      <c r="N12" s="1" t="str">
        <v>TargetMol</v>
      </c>
      <c r="O12" s="1">
        <v>0</v>
      </c>
      <c r="P12" s="1" t="str">
        <v>JAIPUR</v>
      </c>
      <c r="Q12" s="1" t="str">
        <v>Waiting for other Materail (Back Order)</v>
      </c>
      <c r="R12" s="1" t="str">
        <v>OutStation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1</v>
      </c>
      <c r="L13" s="1" t="str">
        <v>Opening Stock</v>
      </c>
      <c r="M13" s="1">
        <v>-20</v>
      </c>
      <c r="N13" s="1" t="str">
        <v>Dharmacon</v>
      </c>
      <c r="O13" s="1" t="str">
        <v>Set of 4 item code (N-187978-01-0020, N-187978-02-0020, N-187978-03-0020, N-187978-04-0020)</v>
      </c>
      <c r="P13" s="1" t="str">
        <v>STOCK</v>
      </c>
      <c r="Q13" s="1" t="str">
        <v>Stock</v>
      </c>
      <c r="R13" s="1" t="str">
        <v>STOCK</v>
      </c>
      <c r="S13" s="1">
        <f t="shared" si="1"/>
        <v>1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9</v>
      </c>
      <c r="L14" s="68" t="str">
        <v>Opening Stock</v>
      </c>
      <c r="M14" s="68">
        <v>-20</v>
      </c>
      <c r="N14" s="68" t="str">
        <v>BioLegend</v>
      </c>
      <c r="O14" s="68">
        <v>0</v>
      </c>
      <c r="P14" s="68" t="str">
        <v>STOCK</v>
      </c>
      <c r="Q14" s="68" t="str">
        <v>Stock</v>
      </c>
      <c r="R14" s="68" t="str">
        <v>STOCK</v>
      </c>
      <c r="S14" s="68">
        <f t="shared" si="1"/>
        <v>9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15</v>
      </c>
      <c r="L15" s="1" t="str">
        <v>Opening Stock</v>
      </c>
      <c r="M15" s="1">
        <v>4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15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1</v>
      </c>
      <c r="L16" s="1" t="str">
        <v>OPENING STOCK</v>
      </c>
      <c r="M16" s="1">
        <v>4</v>
      </c>
      <c r="N16" s="1" t="str">
        <v>Dharmacon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23</v>
      </c>
      <c r="L17" s="1" t="str">
        <v>OPENING STOCK</v>
      </c>
      <c r="M17" s="1" t="str">
        <v>RT</v>
      </c>
      <c r="N17" s="1" t="str">
        <v>Sartorius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23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3</v>
      </c>
      <c r="L18" s="1" t="str">
        <v>RCB</v>
      </c>
      <c r="M18" s="1">
        <v>-20</v>
      </c>
      <c r="N18" s="1" t="str">
        <v>Dharmacon</v>
      </c>
      <c r="O18" s="1">
        <v>0</v>
      </c>
      <c r="P18" s="1" t="str">
        <v>Delhi</v>
      </c>
      <c r="Q18" s="1" t="str">
        <v>Deepak/Priyanka Madam</v>
      </c>
      <c r="R18" s="1" t="str">
        <v>Local</v>
      </c>
      <c r="S18" s="1">
        <f t="shared" si="1"/>
        <v>3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4</v>
      </c>
      <c r="L19" s="1" t="str">
        <v>RCB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Deepak/Priyanka Madam</v>
      </c>
      <c r="R19" s="1" t="str">
        <v>Local</v>
      </c>
      <c r="S19" s="1">
        <f t="shared" si="1"/>
        <v>4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</v>
      </c>
      <c r="L20" s="1" t="str">
        <v>RG SONS</v>
      </c>
      <c r="M20" s="1">
        <v>-80</v>
      </c>
      <c r="N20" s="1" t="str">
        <v>BPS</v>
      </c>
      <c r="O20" s="1">
        <v>0</v>
      </c>
      <c r="P20" s="1" t="str">
        <v>Lucknow</v>
      </c>
      <c r="Q20" s="1" t="str">
        <v>Saturday (4-10-2025)</v>
      </c>
      <c r="R20" s="1" t="str">
        <v>OutStation</v>
      </c>
      <c r="S20" s="1">
        <f t="shared" si="1"/>
        <v>2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5</v>
      </c>
      <c r="L21" s="1" t="str">
        <v>Sample (PM)</v>
      </c>
      <c r="M21" s="1">
        <v>4</v>
      </c>
      <c r="N21" s="1" t="str">
        <v>Hansa Biomed</v>
      </c>
      <c r="O21" s="1" t="str">
        <v>Priyanka Madam</v>
      </c>
      <c r="P21" s="1" t="str">
        <v>delhi</v>
      </c>
      <c r="Q21" s="1" t="str">
        <v>Priyanka Madam</v>
      </c>
      <c r="R21" s="1" t="str">
        <v>Local</v>
      </c>
      <c r="S21" s="1">
        <f t="shared" si="1"/>
        <v>5</v>
      </c>
    </row>
    <row r="22" spans="1:19" hidden="1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 t="str">
        <v>Local</v>
      </c>
      <c r="S22" s="1">
        <f t="shared" si="1"/>
        <v>2</v>
      </c>
    </row>
    <row r="23" spans="1:19" hidden="1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3</v>
      </c>
      <c r="L23" s="1" t="str">
        <v>SSCMP</v>
      </c>
      <c r="M23" s="1">
        <v>4</v>
      </c>
      <c r="N23" s="1" t="str">
        <v>BioXcell</v>
      </c>
      <c r="O23" s="1">
        <v>0</v>
      </c>
      <c r="P23" s="1" t="str">
        <v>Bhopal</v>
      </c>
      <c r="Q23" s="1" t="str">
        <v>Saturday (4-10-2025)</v>
      </c>
      <c r="R23" s="1" t="str">
        <v>OutStation</v>
      </c>
      <c r="S23" s="1">
        <f t="shared" si="1"/>
        <v>3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2</v>
      </c>
      <c r="L24" s="68" t="str">
        <v>Stock</v>
      </c>
      <c r="M24" s="68">
        <v>4</v>
      </c>
      <c r="N24" s="68" t="str">
        <v>BioLegend</v>
      </c>
      <c r="O24" s="68" t="str">
        <v>Biocon Order Cancelled</v>
      </c>
      <c r="P24" s="68" t="str">
        <v>STOCK</v>
      </c>
      <c r="Q24" s="68" t="str">
        <v>stock</v>
      </c>
      <c r="R24" s="68" t="str">
        <v>STOCK</v>
      </c>
      <c r="S24" s="68">
        <f t="shared" si="1"/>
        <v>2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Saturday (4-10-2025)</v>
      </c>
      <c r="I25" s="1" t="str">
        <v>OutStation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waiting for other material(Targetmol)</v>
      </c>
      <c r="I26" s="1" t="str">
        <v>OutStation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68">
        <v>423501</v>
      </c>
      <c r="B27" s="68">
        <v>1</v>
      </c>
      <c r="C27" s="68" t="str">
        <v>IISER MOHALI</v>
      </c>
      <c r="D27" s="68" t="str">
        <v>RT</v>
      </c>
      <c r="E27" s="68" t="str">
        <v>BioLegend</v>
      </c>
      <c r="F27" s="68">
        <v>0</v>
      </c>
      <c r="G27" s="68" t="str">
        <v>MOHALI (PUNJAB)</v>
      </c>
      <c r="H27" s="68" t="str">
        <v>Monday (6-10-2025)</v>
      </c>
      <c r="I27" s="68" t="str">
        <v>OutStation</v>
      </c>
      <c r="K27" s="68">
        <f t="shared" si="0"/>
        <v>3</v>
      </c>
      <c r="L27" s="68" t="str">
        <v>STOCK</v>
      </c>
      <c r="M27" s="68">
        <v>-20</v>
      </c>
      <c r="N27" s="68" t="str">
        <v>BioLegend</v>
      </c>
      <c r="O27" s="68" t="str">
        <v xml:space="preserve">Same item dispatched to Aiims from Opening Stock </v>
      </c>
      <c r="P27" s="68" t="str">
        <v>STOCK</v>
      </c>
      <c r="Q27" s="68" t="str">
        <v>Stock</v>
      </c>
      <c r="R27" s="68" t="str">
        <v>STOCK</v>
      </c>
      <c r="S27" s="68">
        <f t="shared" si="1"/>
        <v>3</v>
      </c>
    </row>
    <row r="28" spans="1:19" x14ac:dyDescent="0.25">
      <c r="A28" s="1" t="str">
        <v>VSGH12684-16EG7919</v>
      </c>
      <c r="B28" s="1">
        <v>1</v>
      </c>
      <c r="C28" s="1" t="str">
        <v>ILS</v>
      </c>
      <c r="D28" s="1">
        <v>-80</v>
      </c>
      <c r="E28" s="1" t="str">
        <v>Dharmacon</v>
      </c>
      <c r="F28" s="1">
        <v>0</v>
      </c>
      <c r="G28" s="1" t="str">
        <v>Bhuvneshwar</v>
      </c>
      <c r="H28" s="1" t="str">
        <v>On Hold</v>
      </c>
      <c r="I28" s="1" t="str">
        <v>OutStation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VSGH12000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VSGH12682- 16EG10482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5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5</v>
      </c>
    </row>
    <row r="31" spans="1:19" hidden="1" x14ac:dyDescent="0.25">
      <c r="A31" s="1" t="str">
        <v>VSGH12684-16EG7431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hidden="1" x14ac:dyDescent="0.25">
      <c r="A32" s="1">
        <v>347318</v>
      </c>
      <c r="B32" s="1">
        <v>1</v>
      </c>
      <c r="C32" s="1" t="str">
        <v>ILS</v>
      </c>
      <c r="D32" s="1">
        <v>4</v>
      </c>
      <c r="E32" s="1" t="str">
        <v>BioLegend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502948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6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6</v>
      </c>
    </row>
    <row r="34" spans="1:19" x14ac:dyDescent="0.25">
      <c r="A34" s="1" t="str">
        <v>PROTQ9NPF7-3</v>
      </c>
      <c r="B34" s="1">
        <v>1</v>
      </c>
      <c r="C34" s="1" t="str">
        <v>KEMWELL</v>
      </c>
      <c r="D34" s="1">
        <v>-20</v>
      </c>
      <c r="E34" s="1" t="str">
        <v>BOSTER</v>
      </c>
      <c r="F34" s="1">
        <v>0</v>
      </c>
      <c r="G34" s="1" t="str">
        <v xml:space="preserve"> BANGLORE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T1765</v>
      </c>
      <c r="B35" s="1">
        <v>2</v>
      </c>
      <c r="C35" s="1" t="str">
        <v>Mishu Pharma</v>
      </c>
      <c r="D35" s="1">
        <v>-20</v>
      </c>
      <c r="E35" s="1" t="str">
        <v>TargetMol</v>
      </c>
      <c r="F35" s="1">
        <v>0</v>
      </c>
      <c r="G35" s="1" t="str">
        <v>JAIPUR</v>
      </c>
      <c r="H35" s="1" t="str">
        <v>Waiting for other Materail (Back Order)</v>
      </c>
      <c r="I35" s="1" t="str">
        <v>OutStation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RU-187978-00-0020</v>
      </c>
      <c r="B36" s="1">
        <v>1</v>
      </c>
      <c r="C36" s="1" t="str">
        <v>Opening Stock</v>
      </c>
      <c r="D36" s="1">
        <v>-20</v>
      </c>
      <c r="E36" s="1" t="str">
        <v>Dharmacon</v>
      </c>
      <c r="F36" s="1" t="str">
        <v>Set of 4 item code (N-187978-01-0020, N-187978-02-0020, N-187978-03-0020, N-187978-04-0020)</v>
      </c>
      <c r="G36" s="1" t="str">
        <v>STOCK</v>
      </c>
      <c r="H36" s="1" t="str">
        <v>Stock</v>
      </c>
      <c r="I36" s="1" t="str">
        <v>STOCK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>
        <v>556002</v>
      </c>
      <c r="B37" s="1">
        <v>5</v>
      </c>
      <c r="C37" s="1" t="str">
        <v>Opening Stock</v>
      </c>
      <c r="D37" s="1">
        <v>-20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3</v>
      </c>
      <c r="L37" s="1" t="str">
        <v>STOCK</v>
      </c>
      <c r="M37" s="1" t="str">
        <v>rt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>
        <v>570802</v>
      </c>
      <c r="B38" s="1">
        <v>2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>
        <v>423303</v>
      </c>
      <c r="B39" s="1">
        <v>2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>
        <v>421002</v>
      </c>
      <c r="B40" s="1">
        <v>4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69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69</v>
      </c>
    </row>
    <row r="41" spans="1:19" x14ac:dyDescent="0.25">
      <c r="A41" s="1">
        <v>421403</v>
      </c>
      <c r="B41" s="1">
        <v>7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28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28</v>
      </c>
    </row>
    <row r="42" spans="1:19" x14ac:dyDescent="0.25">
      <c r="A42" s="1">
        <v>100261</v>
      </c>
      <c r="B42" s="1">
        <v>1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>
        <v>108123</v>
      </c>
      <c r="B43" s="1">
        <v>1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3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x14ac:dyDescent="0.25">
      <c r="A44" s="1">
        <v>329702</v>
      </c>
      <c r="B44" s="1">
        <v>2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hidden="1" x14ac:dyDescent="0.25">
      <c r="A45" s="1" t="str">
        <v>B-003000-WB-100</v>
      </c>
      <c r="B45" s="1">
        <v>1</v>
      </c>
      <c r="C45" s="1" t="str">
        <v>OPENING STOCK</v>
      </c>
      <c r="D45" s="1">
        <v>4</v>
      </c>
      <c r="E45" s="1" t="str">
        <v>Dharmacon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>
        <v>16532</v>
      </c>
      <c r="B46" s="1">
        <v>23</v>
      </c>
      <c r="C46" s="1" t="str">
        <v>OPENING STOCK</v>
      </c>
      <c r="D46" s="1" t="str">
        <v>RT</v>
      </c>
      <c r="E46" s="1" t="str">
        <v>Sartorius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THSTI</v>
      </c>
      <c r="M46" s="1">
        <v>4</v>
      </c>
      <c r="N46" s="1" t="str">
        <v>BioLegend</v>
      </c>
      <c r="O46" s="1">
        <v>0</v>
      </c>
      <c r="P46" s="1" t="str">
        <v>Faridabad</v>
      </c>
      <c r="Q46" s="1" t="str">
        <v>Priyanka Madam</v>
      </c>
      <c r="R46" s="1" t="str">
        <v>Local</v>
      </c>
      <c r="S46" s="1">
        <f t="shared" si="3"/>
        <v>1</v>
      </c>
    </row>
    <row r="47" spans="1:19" x14ac:dyDescent="0.25">
      <c r="A47" s="1" t="str">
        <v>J-041705-05-0002</v>
      </c>
      <c r="B47" s="1">
        <v>1</v>
      </c>
      <c r="C47" s="1" t="str">
        <v>RCB</v>
      </c>
      <c r="D47" s="1">
        <v>-20</v>
      </c>
      <c r="E47" s="1" t="str">
        <v>Dharmacon</v>
      </c>
      <c r="F47" s="1">
        <v>0</v>
      </c>
      <c r="G47" s="1" t="str">
        <v>Delhi</v>
      </c>
      <c r="H47" s="1" t="str">
        <v>Deepak/Priyanka Madam</v>
      </c>
      <c r="I47" s="1" t="str">
        <v>Local</v>
      </c>
      <c r="K47" s="1">
        <f t="shared" si="2"/>
        <v>1</v>
      </c>
      <c r="L47" s="1" t="str">
        <v>THSTI</v>
      </c>
      <c r="M47" s="1">
        <v>4</v>
      </c>
      <c r="N47" s="1" t="str">
        <v>SOUTHERNBIOTECH</v>
      </c>
      <c r="O47" s="1">
        <v>0</v>
      </c>
      <c r="P47" s="1" t="str">
        <v>Faridabad</v>
      </c>
      <c r="Q47" s="1" t="str">
        <v>Priyanka Madam</v>
      </c>
      <c r="R47" s="1" t="str">
        <v>Local</v>
      </c>
      <c r="S47" s="1">
        <f t="shared" si="3"/>
        <v>1</v>
      </c>
    </row>
    <row r="48" spans="1:19" x14ac:dyDescent="0.25">
      <c r="A48" s="1" t="str">
        <v>J-065323-09-0002</v>
      </c>
      <c r="B48" s="1">
        <v>1</v>
      </c>
      <c r="C48" s="1" t="str">
        <v>RCB</v>
      </c>
      <c r="D48" s="1">
        <v>-20</v>
      </c>
      <c r="E48" s="1" t="str">
        <v>Dharmacon</v>
      </c>
      <c r="F48" s="1">
        <v>0</v>
      </c>
      <c r="G48" s="1" t="str">
        <v>Delhi</v>
      </c>
      <c r="H48" s="1" t="str">
        <v>Deepak/Priyanka Madam</v>
      </c>
      <c r="I48" s="1" t="str">
        <v>Local</v>
      </c>
      <c r="K48" s="1">
        <f t="shared" si="2"/>
        <v>4</v>
      </c>
      <c r="L48" s="1" t="str">
        <v>UNKNOWN</v>
      </c>
      <c r="M48" s="1">
        <v>4</v>
      </c>
      <c r="N48" s="1" t="str">
        <v>BioLegend</v>
      </c>
      <c r="O48" s="1" t="str">
        <v>Demo Kit Mohan Sir (740811, 741146) 2 pcs Kit</v>
      </c>
      <c r="P48" s="1" t="str">
        <v>Unknown</v>
      </c>
      <c r="Q48" s="1" t="str">
        <v>DemoKit (Mohan Sir)</v>
      </c>
      <c r="R48" s="1" t="str">
        <v>Unknown</v>
      </c>
      <c r="S48" s="1">
        <f t="shared" si="3"/>
        <v>4</v>
      </c>
    </row>
    <row r="49" spans="1:19" x14ac:dyDescent="0.25">
      <c r="A49" s="1" t="str">
        <v>L-041018-00-0005</v>
      </c>
      <c r="B49" s="1">
        <v>1</v>
      </c>
      <c r="C49" s="1" t="str">
        <v>RCB</v>
      </c>
      <c r="D49" s="1">
        <v>-20</v>
      </c>
      <c r="E49" s="1" t="str">
        <v>Dharmacon</v>
      </c>
      <c r="F49" s="1">
        <v>0</v>
      </c>
      <c r="G49" s="1" t="str">
        <v>Delhi</v>
      </c>
      <c r="H49" s="1" t="str">
        <v>Deepak/Priyanka Madam</v>
      </c>
      <c r="I49" s="1" t="str">
        <v>Local</v>
      </c>
      <c r="K49" s="1">
        <f t="shared" si="2"/>
        <v>1</v>
      </c>
      <c r="L49" s="1" t="str">
        <v>UNKNOWN</v>
      </c>
      <c r="M49" s="1">
        <v>4</v>
      </c>
      <c r="N49" s="1" t="str">
        <v>BioLegend</v>
      </c>
      <c r="O49" s="1" t="str">
        <v>Mohan Sir, (Demo)</v>
      </c>
      <c r="P49" s="1" t="str">
        <v>Unknown</v>
      </c>
      <c r="Q49" s="1" t="str">
        <v>Mohan Sir, (Demo)</v>
      </c>
      <c r="R49" s="1" t="str">
        <v>Unknown</v>
      </c>
      <c r="S49" s="1">
        <f t="shared" si="3"/>
        <v>1</v>
      </c>
    </row>
    <row r="50" spans="1:19" x14ac:dyDescent="0.25">
      <c r="A50" s="1">
        <v>303744</v>
      </c>
      <c r="B50" s="1">
        <v>1</v>
      </c>
      <c r="C50" s="1" t="str">
        <v>RCB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Deepak/Priyanka Madam</v>
      </c>
      <c r="I50" s="1" t="str">
        <v>Local</v>
      </c>
      <c r="K50" s="1">
        <f t="shared" si="2"/>
        <v>1</v>
      </c>
      <c r="L50" s="1" t="str">
        <v>Vector</v>
      </c>
      <c r="M50" s="1">
        <v>-20</v>
      </c>
      <c r="N50" s="1" t="str">
        <v>TargetMol</v>
      </c>
      <c r="O50" s="1">
        <v>0</v>
      </c>
      <c r="P50" s="1" t="str">
        <v>Punjab</v>
      </c>
      <c r="Q50" s="1" t="str">
        <v>Address Confirmation by Vishal</v>
      </c>
      <c r="R50" s="1" t="str">
        <v>OutStation</v>
      </c>
      <c r="S50" s="1">
        <f t="shared" si="3"/>
        <v>1</v>
      </c>
    </row>
    <row r="51" spans="1:19" hidden="1" x14ac:dyDescent="0.25">
      <c r="A51" s="1">
        <v>311136</v>
      </c>
      <c r="B51" s="1">
        <v>1</v>
      </c>
      <c r="C51" s="1" t="str">
        <v>RCB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Deepak/Priyanka Madam</v>
      </c>
      <c r="I51" s="1" t="str">
        <v>Local</v>
      </c>
      <c r="K51" s="1">
        <f t="shared" si="2"/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f t="shared" si="3"/>
        <v>0</v>
      </c>
    </row>
    <row r="52" spans="1:19" hidden="1" x14ac:dyDescent="0.25">
      <c r="A52" s="68">
        <v>372208</v>
      </c>
      <c r="B52" s="68">
        <v>1</v>
      </c>
      <c r="C52" s="68" t="str">
        <v>RCB</v>
      </c>
      <c r="D52" s="68">
        <v>4</v>
      </c>
      <c r="E52" s="68" t="str">
        <v>BioLegend</v>
      </c>
      <c r="F52" s="68">
        <v>0</v>
      </c>
      <c r="G52" s="68" t="str">
        <v>Delhi</v>
      </c>
      <c r="H52" s="68" t="str">
        <v>Deepak/Priyanka Madam</v>
      </c>
      <c r="I52" s="68" t="str">
        <v>Local</v>
      </c>
      <c r="K52" s="68">
        <f t="shared" si="2"/>
        <v>0</v>
      </c>
      <c r="L52" s="68"/>
      <c r="M52" s="68"/>
      <c r="N52" s="68"/>
      <c r="O52" s="68"/>
      <c r="P52" s="68"/>
      <c r="Q52" s="68"/>
      <c r="R52" s="68"/>
      <c r="S52" s="68">
        <f t="shared" si="3"/>
        <v>0</v>
      </c>
    </row>
    <row r="53" spans="1:19" x14ac:dyDescent="0.25">
      <c r="A53" s="1">
        <v>500832</v>
      </c>
      <c r="B53" s="1">
        <v>1</v>
      </c>
      <c r="C53" s="1" t="str">
        <v>RCB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52009L</v>
      </c>
      <c r="B54" s="1">
        <v>1</v>
      </c>
      <c r="C54" s="1" t="str">
        <v>RG SONS</v>
      </c>
      <c r="D54" s="1">
        <v>-80</v>
      </c>
      <c r="E54" s="1" t="str">
        <v>BPS</v>
      </c>
      <c r="F54" s="1">
        <v>0</v>
      </c>
      <c r="G54" s="1" t="str">
        <v>Lucknow</v>
      </c>
      <c r="H54" s="1" t="str">
        <v>Saturday (4-10-2025)</v>
      </c>
      <c r="I54" s="1" t="str">
        <v>OutStation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80580</v>
      </c>
      <c r="B55" s="1">
        <v>1</v>
      </c>
      <c r="C55" s="1" t="str">
        <v>RG SONS</v>
      </c>
      <c r="D55" s="1">
        <v>-80</v>
      </c>
      <c r="E55" s="1" t="str">
        <v>BPS</v>
      </c>
      <c r="F55" s="1">
        <v>0</v>
      </c>
      <c r="G55" s="1" t="str">
        <v>Lucknow</v>
      </c>
      <c r="H55" s="1" t="str">
        <v>Saturday (4-10-2025)</v>
      </c>
      <c r="I55" s="1" t="str">
        <v>OutStation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HBM-EXP-B2.5</v>
      </c>
      <c r="B56" s="1">
        <v>5</v>
      </c>
      <c r="C56" s="1" t="str">
        <v>Sample (PM)</v>
      </c>
      <c r="D56" s="1">
        <v>4</v>
      </c>
      <c r="E56" s="1" t="str">
        <v>Hansa Biomed</v>
      </c>
      <c r="F56" s="1" t="str">
        <v>Priyanka Madam</v>
      </c>
      <c r="G56" s="1" t="str">
        <v>delhi</v>
      </c>
      <c r="H56" s="1" t="str">
        <v>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SE2619T-2-1.5</v>
      </c>
      <c r="B57" s="1">
        <v>1</v>
      </c>
      <c r="C57" s="1" t="str">
        <v>SOUTH CAMPUS</v>
      </c>
      <c r="D57" s="1" t="str">
        <v>RT</v>
      </c>
      <c r="E57" s="1" t="str">
        <v>HOEFER</v>
      </c>
      <c r="F57" s="1">
        <v>0</v>
      </c>
      <c r="G57" s="1" t="str">
        <v>Delhi</v>
      </c>
      <c r="H57" s="1" t="str">
        <v>Sample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SE211A-10-1.5</v>
      </c>
      <c r="B58" s="1">
        <v>1</v>
      </c>
      <c r="C58" s="1" t="str">
        <v>SOUTH CAMPUS</v>
      </c>
      <c r="D58" s="1" t="str">
        <v>RT</v>
      </c>
      <c r="E58" s="1" t="str">
        <v>HOEFER</v>
      </c>
      <c r="F58" s="1">
        <v>0</v>
      </c>
      <c r="G58" s="1" t="str">
        <v>Delhi</v>
      </c>
      <c r="H58" s="1" t="str">
        <v>Sample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 t="str">
        <v>BE0003-1</v>
      </c>
      <c r="B59" s="1">
        <v>1</v>
      </c>
      <c r="C59" s="1" t="str">
        <v>SSCMP</v>
      </c>
      <c r="D59" s="1">
        <v>4</v>
      </c>
      <c r="E59" s="1" t="str">
        <v>BioXcell</v>
      </c>
      <c r="F59" s="1">
        <v>0</v>
      </c>
      <c r="G59" s="1" t="str">
        <v>Bhopal</v>
      </c>
      <c r="H59" s="1" t="str">
        <v>Saturday (4-10-2025)</v>
      </c>
      <c r="I59" s="1" t="str">
        <v>OutStation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BE0004-1</v>
      </c>
      <c r="B60" s="1">
        <v>1</v>
      </c>
      <c r="C60" s="1" t="str">
        <v>SSCMP</v>
      </c>
      <c r="D60" s="1">
        <v>4</v>
      </c>
      <c r="E60" s="1" t="str">
        <v>BioXcell</v>
      </c>
      <c r="F60" s="1">
        <v>0</v>
      </c>
      <c r="G60" s="1" t="str">
        <v>Bhopal</v>
      </c>
      <c r="H60" s="1" t="str">
        <v>Saturday (4-10-2025)</v>
      </c>
      <c r="I60" s="1" t="str">
        <v>OutStation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BE0237</v>
      </c>
      <c r="B61" s="1">
        <v>1</v>
      </c>
      <c r="C61" s="1" t="str">
        <v>SSCMP</v>
      </c>
      <c r="D61" s="1">
        <v>4</v>
      </c>
      <c r="E61" s="1" t="str">
        <v>BioXcell</v>
      </c>
      <c r="F61" s="1">
        <v>0</v>
      </c>
      <c r="G61" s="1" t="str">
        <v>Bhopal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316302</v>
      </c>
      <c r="B62" s="1">
        <v>2</v>
      </c>
      <c r="C62" s="1" t="str">
        <v>Stock</v>
      </c>
      <c r="D62" s="1">
        <v>4</v>
      </c>
      <c r="E62" s="1" t="str">
        <v>BioLegend</v>
      </c>
      <c r="F62" s="1" t="str">
        <v>Biocon Order Cancelled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>
        <v>631151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FOC Informed By Priya Madam and informed to SM Sir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656801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FOC Informed By Priya Madam and informed to SM Sir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805002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FOC Informed By Priya Madam and informed to SM Sir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J-004924-06-0010</v>
      </c>
      <c r="B66" s="1">
        <v>1</v>
      </c>
      <c r="C66" s="1" t="str">
        <v>stock</v>
      </c>
      <c r="D66" s="1">
        <v>-20</v>
      </c>
      <c r="E66" s="1" t="str">
        <v>Dharmacon</v>
      </c>
      <c r="F66" s="1" t="str">
        <v>Extra Item Purchased (Informed by Dharmendra Sir)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423303</v>
      </c>
      <c r="B67" s="1">
        <v>3</v>
      </c>
      <c r="C67" s="1" t="str">
        <v>STOCK</v>
      </c>
      <c r="D67" s="1">
        <v>-20</v>
      </c>
      <c r="E67" s="1" t="str">
        <v>BioLegend</v>
      </c>
      <c r="F67" s="1" t="str">
        <v xml:space="preserve">Same item dispatched to Aiims from Opening Stock 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 t="str">
        <v>TM125-220</v>
      </c>
      <c r="B68" s="1">
        <v>1</v>
      </c>
      <c r="C68" s="1" t="str">
        <v>STOCK</v>
      </c>
      <c r="D68" s="1" t="str">
        <v>RT</v>
      </c>
      <c r="E68" s="1" t="str">
        <v>Revvity</v>
      </c>
      <c r="F68" s="1" t="str">
        <v>MACHINE (PRIYANKA MADAM)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TM-125-220-05</v>
      </c>
      <c r="B69" s="1">
        <v>1</v>
      </c>
      <c r="C69" s="1" t="str">
        <v>STOCK</v>
      </c>
      <c r="D69" s="1" t="str">
        <v>RT</v>
      </c>
      <c r="E69" s="1" t="str">
        <v>Revvity</v>
      </c>
      <c r="F69" s="1" t="str">
        <v>MACHINE (PRIYANKA MADAM)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344812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Return From Bio Health (Extra Purchase infromed by Priynka Madam)</v>
      </c>
      <c r="G70" s="1" t="str">
        <v>STOCK</v>
      </c>
      <c r="H70" s="1" t="str">
        <v>Priyanka Madam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421403</v>
      </c>
      <c r="B71" s="1">
        <v>1</v>
      </c>
      <c r="C71" s="1" t="str">
        <v>Stock</v>
      </c>
      <c r="D71" s="1">
        <v>4</v>
      </c>
      <c r="E71" s="1" t="str">
        <v>BioLegend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>
        <v>300408</v>
      </c>
      <c r="B72" s="1">
        <v>1</v>
      </c>
      <c r="C72" s="1" t="str">
        <v>STOCK</v>
      </c>
      <c r="D72" s="1" t="str">
        <v>4</v>
      </c>
      <c r="E72" s="1" t="str">
        <v>BioLegend</v>
      </c>
      <c r="F72" s="1" t="str">
        <v>Extra Purchase By Priya Madam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41003</v>
      </c>
      <c r="B73" s="1">
        <v>1</v>
      </c>
      <c r="C73" s="1" t="str">
        <v>Stock</v>
      </c>
      <c r="D73" s="1" t="str">
        <v>RT</v>
      </c>
      <c r="E73" s="1" t="str">
        <v>Biotium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>
        <v>432504</v>
      </c>
      <c r="B74" s="1">
        <v>1</v>
      </c>
      <c r="C74" s="1" t="str">
        <v>STOCK</v>
      </c>
      <c r="D74" s="1">
        <v>4</v>
      </c>
      <c r="E74" s="1" t="str">
        <v>BioLegend</v>
      </c>
      <c r="F74" s="1" t="str">
        <v>Extra Received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>
        <v>431304</v>
      </c>
      <c r="B75" s="1">
        <v>1</v>
      </c>
      <c r="C75" s="1" t="str">
        <v>STOCK</v>
      </c>
      <c r="D75" s="1">
        <v>4</v>
      </c>
      <c r="E75" s="1" t="str">
        <v>BioLegend</v>
      </c>
      <c r="F75" s="1" t="str">
        <v>Extra Received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432604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431414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430804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430904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2600505001730</v>
      </c>
      <c r="B80" s="1">
        <v>2</v>
      </c>
      <c r="C80" s="1" t="str">
        <v>STOCK</v>
      </c>
      <c r="D80" s="1" t="str">
        <v>RT</v>
      </c>
      <c r="E80" s="1" t="str">
        <v>Genei Lab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2662070501730</v>
      </c>
      <c r="B81" s="1">
        <v>2</v>
      </c>
      <c r="C81" s="1" t="str">
        <v>STOCK</v>
      </c>
      <c r="D81" s="1">
        <v>-20</v>
      </c>
      <c r="E81" s="1" t="str">
        <v>Genei Lab</v>
      </c>
      <c r="F81" s="1" t="str">
        <v>One Piece Damaged received (Replacement received)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 t="str">
        <v>2662670501730</v>
      </c>
      <c r="B82" s="1">
        <v>2</v>
      </c>
      <c r="C82" s="1" t="str">
        <v>STOCK</v>
      </c>
      <c r="D82" s="1">
        <v>-20</v>
      </c>
      <c r="E82" s="1" t="str">
        <v>Genei Lab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421601</v>
      </c>
      <c r="B83" s="1">
        <v>3</v>
      </c>
      <c r="C83" s="1" t="str">
        <v>STOCK</v>
      </c>
      <c r="D83" s="1" t="str">
        <v>rt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 t="str">
        <v>LSM 1077</v>
      </c>
      <c r="B84" s="1">
        <v>3</v>
      </c>
      <c r="C84" s="1" t="str">
        <v>stock</v>
      </c>
      <c r="D84" s="1">
        <v>4</v>
      </c>
      <c r="E84" s="1" t="str">
        <v>Genexis Biotech</v>
      </c>
      <c r="F84" s="1" t="str">
        <v>Sample Received (Priyanka madam)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25021.5</v>
      </c>
      <c r="B85" s="1">
        <v>10</v>
      </c>
      <c r="C85" s="1" t="str">
        <v>STOCK</v>
      </c>
      <c r="D85" s="1">
        <v>-20</v>
      </c>
      <c r="E85" s="1" t="str">
        <v>Intron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25021.5</v>
      </c>
      <c r="B86" s="1">
        <v>7</v>
      </c>
      <c r="C86" s="1" t="str">
        <v>stock</v>
      </c>
      <c r="D86" s="1">
        <v>-20</v>
      </c>
      <c r="E86" s="1" t="str">
        <v>Intron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16532</v>
      </c>
      <c r="B87" s="1">
        <v>15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16533</v>
      </c>
      <c r="B88" s="1">
        <v>9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 t="str">
        <v>VS0191</v>
      </c>
      <c r="B89" s="1">
        <v>1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 t="str">
        <v>VS0141</v>
      </c>
      <c r="B90" s="1">
        <v>1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 t="str">
        <v>VS0141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 t="str">
        <v>15407-47-MIN</v>
      </c>
      <c r="B92" s="1">
        <v>2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 t="str">
        <v>VS04T01</v>
      </c>
      <c r="B93" s="1">
        <v>2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 t="str">
        <v>VS04T01</v>
      </c>
      <c r="B94" s="1">
        <v>4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 t="str">
        <v>VS15T91</v>
      </c>
      <c r="B95" s="1">
        <v>3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VS15T21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VS2051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VS15TR01</v>
      </c>
      <c r="B98" s="1">
        <v>4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VS15TR21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VS15T01</v>
      </c>
      <c r="B100" s="1">
        <v>1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16532</v>
      </c>
      <c r="B101" s="1">
        <v>18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 t="str">
        <v>VS15T21</v>
      </c>
      <c r="B102" s="1">
        <v>4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814326</v>
      </c>
      <c r="B103" s="1">
        <v>2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194825</v>
      </c>
      <c r="B104" s="1">
        <v>2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104772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100570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152574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193982</v>
      </c>
      <c r="B108" s="1">
        <v>4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1860454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6553050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194002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092913726</v>
      </c>
      <c r="B112" s="1">
        <v>10</v>
      </c>
      <c r="C112" s="1" t="str">
        <v>Stock</v>
      </c>
      <c r="D112" s="1">
        <v>-20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6542050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6539025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6552050</v>
      </c>
      <c r="B115" s="1">
        <v>6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116910001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0210064710</v>
      </c>
      <c r="B117" s="1">
        <v>1</v>
      </c>
      <c r="C117" s="1" t="str">
        <v>Stock</v>
      </c>
      <c r="D117" s="1">
        <v>-20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850494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16006980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152624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0602100031730</v>
      </c>
      <c r="B121" s="1">
        <v>1</v>
      </c>
      <c r="C121" s="1" t="str">
        <v>STOCK</v>
      </c>
      <c r="D121" s="1">
        <v>-20</v>
      </c>
      <c r="E121" s="1" t="str">
        <v>Genei Lab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420701</v>
      </c>
      <c r="B122" s="1">
        <v>1</v>
      </c>
      <c r="C122" s="1" t="str">
        <v>Stock</v>
      </c>
      <c r="D122" s="1">
        <v>4</v>
      </c>
      <c r="E122" s="1" t="str">
        <v>BioLegend</v>
      </c>
      <c r="F122" s="1" t="str">
        <v>Retrun From IGIB , Invoice Number 1058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424602</v>
      </c>
      <c r="B123" s="1">
        <v>2</v>
      </c>
      <c r="C123" s="1" t="str">
        <v>Stock</v>
      </c>
      <c r="D123" s="1">
        <v>4</v>
      </c>
      <c r="E123" s="1" t="str">
        <v>BioLegend</v>
      </c>
      <c r="F123" s="1" t="str">
        <v>Retrun From IGIB , Invoice Number 1058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421101</v>
      </c>
      <c r="B124" s="1">
        <v>3</v>
      </c>
      <c r="C124" s="1" t="str">
        <v>Stock</v>
      </c>
      <c r="D124" s="1">
        <v>4</v>
      </c>
      <c r="E124" s="1" t="str">
        <v>BioLegend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424602</v>
      </c>
      <c r="B125" s="1">
        <v>1</v>
      </c>
      <c r="C125" s="1" t="str">
        <v>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41003</v>
      </c>
      <c r="B126" s="1">
        <v>4</v>
      </c>
      <c r="C126" s="1" t="str">
        <v>Stock</v>
      </c>
      <c r="D126" s="1" t="str">
        <v>RT</v>
      </c>
      <c r="E126" s="1" t="str">
        <v>Biotium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BE0416</v>
      </c>
      <c r="B127" s="1">
        <v>1</v>
      </c>
      <c r="C127" s="1" t="str">
        <v>Stock</v>
      </c>
      <c r="D127" s="1">
        <v>4</v>
      </c>
      <c r="E127" s="1" t="str">
        <v>BioXcell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100575</v>
      </c>
      <c r="B128" s="1">
        <v>2</v>
      </c>
      <c r="C128" s="1" t="str">
        <v>Stock</v>
      </c>
      <c r="D128" s="1">
        <v>4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092913726</v>
      </c>
      <c r="B129" s="1">
        <v>7</v>
      </c>
      <c r="C129" s="1" t="str">
        <v>Stock</v>
      </c>
      <c r="D129" s="1">
        <v>-20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947203</v>
      </c>
      <c r="B130" s="1">
        <v>1</v>
      </c>
      <c r="C130" s="1" t="str">
        <v>THSTI</v>
      </c>
      <c r="D130" s="1">
        <v>4</v>
      </c>
      <c r="E130" s="1" t="str">
        <v>BioLegend</v>
      </c>
      <c r="F130" s="1">
        <v>0</v>
      </c>
      <c r="G130" s="1" t="str">
        <v>Faridabad</v>
      </c>
      <c r="H130" s="1" t="str">
        <v>Priyanka Madam</v>
      </c>
      <c r="I130" s="1" t="str">
        <v>Local</v>
      </c>
    </row>
    <row r="131" spans="1:9" x14ac:dyDescent="0.25">
      <c r="A131" s="1" t="str">
        <v>1091-05</v>
      </c>
      <c r="B131" s="1">
        <v>1</v>
      </c>
      <c r="C131" s="1" t="str">
        <v>THSTI</v>
      </c>
      <c r="D131" s="1">
        <v>4</v>
      </c>
      <c r="E131" s="1" t="str">
        <v>SOUTHERNBIOTECH</v>
      </c>
      <c r="F131" s="1">
        <v>0</v>
      </c>
      <c r="G131" s="1" t="str">
        <v>Faridabad</v>
      </c>
      <c r="H131" s="1" t="str">
        <v>Priyanka Madam</v>
      </c>
      <c r="I131" s="1" t="str">
        <v>Local</v>
      </c>
    </row>
    <row r="132" spans="1:9" x14ac:dyDescent="0.25">
      <c r="A132" s="1">
        <v>740811</v>
      </c>
      <c r="B132" s="1">
        <v>2</v>
      </c>
      <c r="C132" s="1" t="str">
        <v>UNKNOWN</v>
      </c>
      <c r="D132" s="1">
        <v>4</v>
      </c>
      <c r="E132" s="1" t="str">
        <v>BioLegend</v>
      </c>
      <c r="F132" s="1" t="str">
        <v>Demo Kit Mohan Sir (740811, 741146) 2 pcs Kit</v>
      </c>
      <c r="G132" s="1" t="str">
        <v>Unknown</v>
      </c>
      <c r="H132" s="1" t="str">
        <v>DemoKit (Mohan Sir)</v>
      </c>
      <c r="I132" s="1" t="str">
        <v>Unknown</v>
      </c>
    </row>
    <row r="133" spans="1:9" x14ac:dyDescent="0.25">
      <c r="A133" s="1">
        <v>741146</v>
      </c>
      <c r="B133" s="1">
        <v>2</v>
      </c>
      <c r="C133" s="1" t="str">
        <v>UNKNOWN</v>
      </c>
      <c r="D133" s="1">
        <v>4</v>
      </c>
      <c r="E133" s="1" t="str">
        <v>BioLegend</v>
      </c>
      <c r="F133" s="1" t="str">
        <v>Demo Kit Mohan Sir (740811, 741146) 2 pcs Kit</v>
      </c>
      <c r="G133" s="1" t="str">
        <v>Unknown</v>
      </c>
      <c r="H133" s="1" t="str">
        <v>DemoKit (Mohan Sir)</v>
      </c>
      <c r="I133" s="1" t="str">
        <v>Unknown</v>
      </c>
    </row>
    <row r="134" spans="1:9" x14ac:dyDescent="0.25">
      <c r="A134" s="1">
        <v>740809</v>
      </c>
      <c r="B134" s="1">
        <v>1</v>
      </c>
      <c r="C134" s="1" t="str">
        <v>UNKNOWN</v>
      </c>
      <c r="D134" s="1">
        <v>4</v>
      </c>
      <c r="E134" s="1" t="str">
        <v>BioLegend</v>
      </c>
      <c r="F134" s="1" t="str">
        <v>Mohan Sir, (Demo)</v>
      </c>
      <c r="G134" s="1" t="str">
        <v>Unknown</v>
      </c>
      <c r="H134" s="1" t="str">
        <v>Mohan Sir, (Demo)</v>
      </c>
      <c r="I134" s="1" t="str">
        <v>Unknown</v>
      </c>
    </row>
    <row r="135" spans="1:9" x14ac:dyDescent="0.25">
      <c r="A135" s="1" t="str">
        <v>T5S2254</v>
      </c>
      <c r="B135" s="1">
        <v>1</v>
      </c>
      <c r="C135" s="1" t="str">
        <v>Vector</v>
      </c>
      <c r="D135" s="1">
        <v>-20</v>
      </c>
      <c r="E135" s="1" t="str">
        <v>TargetMol</v>
      </c>
      <c r="F135" s="1">
        <v>0</v>
      </c>
      <c r="G135" s="1" t="str">
        <v>Punjab</v>
      </c>
      <c r="H135" s="1" t="str">
        <v>Address Confirmation by Vishal</v>
      </c>
      <c r="I135" s="1" t="str">
        <v>OutStation</v>
      </c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0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Saturday (4-10-2025)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waiting for other material(Targetmol)</v>
      </c>
    </row>
    <row r="8" spans="1:6" x14ac:dyDescent="0.25">
      <c r="A8" s="1" t="str">
        <v>IISER MOHALI</v>
      </c>
      <c r="B8" s="1" t="str">
        <v>RT</v>
      </c>
      <c r="C8" s="1" t="str">
        <v>BioLegend</v>
      </c>
      <c r="D8" s="1">
        <v>1</v>
      </c>
      <c r="E8" s="1" t="str">
        <v>OutStation</v>
      </c>
      <c r="F8" s="1" t="str">
        <v>Monday (6-10-2025)</v>
      </c>
    </row>
    <row r="9" spans="1:6" x14ac:dyDescent="0.25">
      <c r="A9" s="1" t="str">
        <v>ILS</v>
      </c>
      <c r="B9" s="1">
        <v>-80</v>
      </c>
      <c r="C9" s="1" t="str">
        <v>Dharmacon</v>
      </c>
      <c r="D9" s="1">
        <v>4</v>
      </c>
      <c r="E9" s="1" t="str">
        <v>OutStation</v>
      </c>
      <c r="F9" s="1" t="str">
        <v>On Hold</v>
      </c>
    </row>
    <row r="10" spans="1:6" x14ac:dyDescent="0.25">
      <c r="A10" s="1" t="str">
        <v>ILS</v>
      </c>
      <c r="B10" s="1">
        <v>4</v>
      </c>
      <c r="C10" s="1" t="str">
        <v>BioLegend</v>
      </c>
      <c r="D10" s="1">
        <v>2</v>
      </c>
      <c r="E10" s="1" t="str">
        <v>OutStation</v>
      </c>
      <c r="F10" s="1" t="str">
        <v>On Hold</v>
      </c>
    </row>
    <row r="11" spans="1:6" x14ac:dyDescent="0.25">
      <c r="A11" s="1" t="str">
        <v>KEMWELL</v>
      </c>
      <c r="B11" s="1">
        <v>-20</v>
      </c>
      <c r="C11" s="1" t="str">
        <v>BOSTER</v>
      </c>
      <c r="D11" s="1">
        <v>1</v>
      </c>
      <c r="E11" s="1" t="str">
        <v>OutStation</v>
      </c>
      <c r="F11" s="1" t="str">
        <v>Monday (6-10-2025)</v>
      </c>
    </row>
    <row r="12" spans="1:6" x14ac:dyDescent="0.25">
      <c r="A12" s="1" t="str">
        <v>Mishu Pharma</v>
      </c>
      <c r="B12" s="1">
        <v>-20</v>
      </c>
      <c r="C12" s="1" t="str">
        <v>TargetMol</v>
      </c>
      <c r="D12" s="1">
        <v>2</v>
      </c>
      <c r="E12" s="1" t="str">
        <v>OutStation</v>
      </c>
      <c r="F12" s="1" t="str">
        <v>Waiting for other Materail (Back Order)</v>
      </c>
    </row>
    <row r="13" spans="1:6" x14ac:dyDescent="0.25">
      <c r="A13" s="1" t="str">
        <v>Opening Stock</v>
      </c>
      <c r="B13" s="1">
        <v>-20</v>
      </c>
      <c r="C13" s="1" t="str">
        <v>Dharmacon</v>
      </c>
      <c r="D13" s="1">
        <v>1</v>
      </c>
      <c r="E13" s="1" t="str">
        <v>STOCK</v>
      </c>
      <c r="F13" s="1" t="str">
        <v>Stock</v>
      </c>
    </row>
    <row r="14" spans="1:6" x14ac:dyDescent="0.25">
      <c r="A14" s="1" t="str">
        <v>Opening Stock</v>
      </c>
      <c r="B14" s="1">
        <v>-20</v>
      </c>
      <c r="C14" s="1" t="str">
        <v>BioLegend</v>
      </c>
      <c r="D14" s="1">
        <v>9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4</v>
      </c>
      <c r="C15" s="1" t="str">
        <v>BioLegend</v>
      </c>
      <c r="D15" s="1">
        <v>15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 t="str">
        <v>RT</v>
      </c>
      <c r="C17" s="1" t="str">
        <v>Sartorius</v>
      </c>
      <c r="D17" s="1">
        <v>23</v>
      </c>
      <c r="E17" s="1" t="str">
        <v>STOCK</v>
      </c>
      <c r="F17" s="1" t="str">
        <v>Stock</v>
      </c>
    </row>
    <row r="18" spans="1:6" x14ac:dyDescent="0.25">
      <c r="A18" s="1" t="str">
        <v>RCB</v>
      </c>
      <c r="B18" s="1">
        <v>-20</v>
      </c>
      <c r="C18" s="1" t="str">
        <v>Dharmacon</v>
      </c>
      <c r="D18" s="1">
        <v>3</v>
      </c>
      <c r="E18" s="1" t="str">
        <v>Local</v>
      </c>
      <c r="F18" s="1" t="str">
        <v>Deepak/Priyanka Madam</v>
      </c>
    </row>
    <row r="19" spans="1:6" x14ac:dyDescent="0.25">
      <c r="A19" s="1" t="str">
        <v>RCB</v>
      </c>
      <c r="B19" s="1">
        <v>4</v>
      </c>
      <c r="C19" s="1" t="str">
        <v>BioLegend</v>
      </c>
      <c r="D19" s="1">
        <v>4</v>
      </c>
      <c r="E19" s="1" t="str">
        <v>Local</v>
      </c>
      <c r="F19" s="1" t="str">
        <v>Deepak/Priyanka Madam</v>
      </c>
    </row>
    <row r="20" spans="1:6" x14ac:dyDescent="0.25">
      <c r="A20" s="1" t="str">
        <v>RG SONS</v>
      </c>
      <c r="B20" s="1">
        <v>-80</v>
      </c>
      <c r="C20" s="1" t="str">
        <v>BPS</v>
      </c>
      <c r="D20" s="1">
        <v>2</v>
      </c>
      <c r="E20" s="1" t="str">
        <v>OutStation</v>
      </c>
      <c r="F20" s="1" t="str">
        <v>Saturday (4-10-2025)</v>
      </c>
    </row>
    <row r="21" spans="1:6" x14ac:dyDescent="0.25">
      <c r="A21" s="1" t="str">
        <v>Sample (PM)</v>
      </c>
      <c r="B21" s="1">
        <v>4</v>
      </c>
      <c r="C21" s="1" t="str">
        <v>Hansa Biomed</v>
      </c>
      <c r="D21" s="1">
        <v>5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SSCMP</v>
      </c>
      <c r="B23" s="1">
        <v>4</v>
      </c>
      <c r="C23" s="1" t="str">
        <v>BioXcell</v>
      </c>
      <c r="D23" s="1">
        <v>3</v>
      </c>
      <c r="E23" s="1" t="str">
        <v>OutStation</v>
      </c>
      <c r="F23" s="1" t="str">
        <v>Saturday (4-10-2025)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2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6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BioLegend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69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BioXcell</v>
      </c>
      <c r="D43" s="1">
        <v>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MP Bio</v>
      </c>
      <c r="D44" s="1">
        <v>2</v>
      </c>
      <c r="E44" s="1" t="str">
        <v>STOCK</v>
      </c>
      <c r="F44" s="1" t="str">
        <v>Stock</v>
      </c>
    </row>
    <row r="45" spans="1:6" x14ac:dyDescent="0.25">
      <c r="A45" s="1" t="str">
        <v>THSTI</v>
      </c>
      <c r="B45" s="1">
        <v>4</v>
      </c>
      <c r="C45" s="1" t="str">
        <v>BioLegend</v>
      </c>
      <c r="D45" s="1">
        <v>1</v>
      </c>
      <c r="E45" s="1" t="str">
        <v>Local</v>
      </c>
      <c r="F45" s="1" t="str">
        <v>Priyanka Madam</v>
      </c>
    </row>
    <row r="46" spans="1:6" x14ac:dyDescent="0.25">
      <c r="A46" s="1" t="str">
        <v>THSTI</v>
      </c>
      <c r="B46" s="1">
        <v>4</v>
      </c>
      <c r="C46" s="1" t="str">
        <v>SOUTHERNBIOTECH</v>
      </c>
      <c r="D46" s="1">
        <v>1</v>
      </c>
      <c r="E46" s="1" t="str">
        <v>Local</v>
      </c>
      <c r="F46" s="1" t="str">
        <v>Priyanka Madam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4</v>
      </c>
      <c r="E47" s="1" t="str">
        <v>Unknown</v>
      </c>
      <c r="F47" s="1" t="str">
        <v>DemoKit (Mohan Sir)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1</v>
      </c>
      <c r="E48" s="1" t="str">
        <v>Unknown</v>
      </c>
      <c r="F48" s="1" t="str">
        <v>Mohan Sir, (Demo)</v>
      </c>
    </row>
    <row r="49" spans="1:6" x14ac:dyDescent="0.25">
      <c r="A49" s="1" t="str">
        <v>Vector</v>
      </c>
      <c r="B49" s="1">
        <v>-20</v>
      </c>
      <c r="C49" s="1" t="str">
        <v>TargetMol</v>
      </c>
      <c r="D49" s="1">
        <v>1</v>
      </c>
      <c r="E49" s="1" t="str">
        <v>OutStation</v>
      </c>
      <c r="F49" s="1" t="str">
        <v>Address Confirmation by Vishal</v>
      </c>
    </row>
    <row r="50" spans="1:6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5">_xlfn._xlws.SORT(
  _xlfn._xlws.FILTER(
    CHOOSE({1,2,3,4,5,6,7,8,9},
      MasterSheet!H2:H10395,
      MasterSheet!I2:I10395,
      MasterSheet!L2:L10395,
      MasterSheet!P2:P10395,
      MasterSheet!S2:S10395,
      MasterSheet!U2:U10395,
MasterSheet!V2:V10395,MasterSheet!W2:W10395,MasterSheet!AC2:AC10395
    ),
    MasterSheet!L2:L10395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waiting for other material(Targetmol)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420701</v>
      </c>
      <c r="B41" s="1" t="str">
        <v xml:space="preserve">Monensin Solution 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J-041705-05-0002</v>
      </c>
      <c r="B49" s="1" t="str">
        <v xml:space="preserve">ON-TARGETplus Mouse Optn_x000D_
(71648) siRNA - Individual, 2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J-065323-09-0002</v>
      </c>
      <c r="B50" s="1" t="str">
        <v xml:space="preserve">ON-TARGETplus Mouse Rchy1_x000D_
(68098) siRNA - Individual, 2 nmol </v>
      </c>
      <c r="C50" s="1">
        <v>1</v>
      </c>
      <c r="D50" s="1" t="str">
        <v>RCB</v>
      </c>
      <c r="E50" s="1">
        <v>-20</v>
      </c>
      <c r="F50" s="1" t="str">
        <v>Dharmacon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 t="str">
        <v>L-041018-00-0005</v>
      </c>
      <c r="B51" s="1" t="str">
        <v xml:space="preserve">ON-TARGETplus Mouse Itpr2 (16439) siRNA -SMARTpool, 5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VSGH12684-16EG7919</v>
      </c>
      <c r="B52" s="1" t="str">
        <v xml:space="preserve">Edit-R Human DDX39B hEF1a-_x000D_
puro All-in-one Set of 3 Lentiviral sgRNA, 200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VSGH12000</v>
      </c>
      <c r="B53" s="1" t="str">
        <v xml:space="preserve">Edit-R Human All-in-one DNMT3B hEF1a Lentiviral sgRNA Positive Control Kit, viral_x000D_
particles kit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 t="str">
        <v>VSGH12682- 16EG10482</v>
      </c>
      <c r="B54" s="1" t="str">
        <v xml:space="preserve">Edit-R Human NXF1 hEF1a-puro All-in-one Set of 3 Lentiviral sgRNA, 100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VSGH12684-16EG7431</v>
      </c>
      <c r="B55" s="1" t="str">
        <v xml:space="preserve">Edit-R Human VIM hEF1a-puro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>
        <v>103011</v>
      </c>
      <c r="B56" s="1" t="str">
        <v>APC anti-mouse/human CD44 Antibody  25µg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302037</v>
      </c>
      <c r="B57" s="1" t="str">
        <v>Brilliant Violet 421™ anti-human CD16 Antibody  25tests</v>
      </c>
      <c r="C57" s="1">
        <v>1</v>
      </c>
      <c r="D57" s="1" t="str">
        <v>ABHI BIO</v>
      </c>
      <c r="E57" s="1">
        <v>4</v>
      </c>
      <c r="F57" s="1" t="str">
        <v>BioLegend</v>
      </c>
      <c r="G57" s="1" t="str">
        <v>Kolkata</v>
      </c>
      <c r="H57" s="1" t="str">
        <v>Monday (6-10-2025)</v>
      </c>
      <c r="I57" s="1" t="str">
        <v>OutStation</v>
      </c>
    </row>
    <row r="58" spans="1:9" x14ac:dyDescent="0.25">
      <c r="A58" s="1">
        <v>303651</v>
      </c>
      <c r="B58" s="1" t="str">
        <v>PE Recombinant Protein L  50 tests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303744</v>
      </c>
      <c r="B59" s="1" t="str">
        <v>Brilliant Violet 785™ anti-human CD41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304825</v>
      </c>
      <c r="B60" s="1" t="str">
        <v>Pacific Blue™ anti-human CD62L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311136</v>
      </c>
      <c r="B61" s="1" t="str">
        <v>Brilliant Violet 711™ anti-human CD24 Antibody  100 tests</v>
      </c>
      <c r="C61" s="1">
        <v>1</v>
      </c>
      <c r="D61" s="1" t="str">
        <v>RCB</v>
      </c>
      <c r="E61" s="1">
        <v>4</v>
      </c>
      <c r="F61" s="1" t="str">
        <v>BioLegend</v>
      </c>
      <c r="G61" s="1" t="str">
        <v>Delhi</v>
      </c>
      <c r="H61" s="1" t="str">
        <v>Deepak/Priyanka Madam</v>
      </c>
      <c r="I61" s="1" t="str">
        <v>Local</v>
      </c>
    </row>
    <row r="62" spans="1:9" x14ac:dyDescent="0.25">
      <c r="A62" s="1">
        <v>317313</v>
      </c>
      <c r="B62" s="1" t="str">
        <v>Pacific Blue™ anti-human CD3 Antibody  25 µg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317409</v>
      </c>
      <c r="B63" s="1" t="str">
        <v>PE anti-human CD4 Antibody  25tests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344703</v>
      </c>
      <c r="B64" s="1" t="str">
        <v>FITC anti-human CD8 Antibody  25tests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345013</v>
      </c>
      <c r="B65" s="1" t="str">
        <v>PE/Cyanine7 anti-human CD366 (Tim-3) Antibody  25 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347318</v>
      </c>
      <c r="B66" s="1" t="str">
        <v>Brilliant Violet 711™ anti-human CD115 (CSF-1R) Antibody  100 tests</v>
      </c>
      <c r="C66" s="1">
        <v>1</v>
      </c>
      <c r="D66" s="1" t="str">
        <v>ILS</v>
      </c>
      <c r="E66" s="1">
        <v>4</v>
      </c>
      <c r="F66" s="1" t="str">
        <v>BioLegend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>
        <v>356110</v>
      </c>
      <c r="B67" s="1" t="str">
        <v>APC anti-human CD25 Antibody  100tests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357415</v>
      </c>
      <c r="B68" s="1" t="str">
        <v>APC/Cyanine7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363203</v>
      </c>
      <c r="B69" s="1" t="str">
        <v>PE anti-human CD36L1 (SCARB1, SR-BI)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367405</v>
      </c>
      <c r="B70" s="1" t="str">
        <v>APC anti-human CD279 (PD-1)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368508</v>
      </c>
      <c r="B71" s="1" t="str">
        <v>FITC anti-human CD45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368509</v>
      </c>
      <c r="B72" s="1" t="str">
        <v>PE anti-human CD45 Antibody  25 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369321</v>
      </c>
      <c r="B73" s="1" t="str">
        <v>Brilliant Violet 785™ anti-human CD223 (LAG-3)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372203</v>
      </c>
      <c r="B74" s="1" t="str">
        <v>APC anti-human/mouse Granzyme B Recombinant Antibody  25tests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372208</v>
      </c>
      <c r="B75" s="1" t="str">
        <v>PE anti-human/mouse Granzyme B Recombinant Antibody  100tests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>
        <v>384813</v>
      </c>
      <c r="B76" s="1" t="str">
        <v>FITC anti-human CD62L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423501</v>
      </c>
      <c r="B77" s="1" t="str">
        <v>Nunc™ MaxiSorp™ ELISA Plates, Uncoated  5 plates</v>
      </c>
      <c r="C77" s="1">
        <v>1</v>
      </c>
      <c r="D77" s="1" t="str">
        <v>IISER MOHALI</v>
      </c>
      <c r="E77" s="1" t="str">
        <v>RT</v>
      </c>
      <c r="F77" s="1" t="str">
        <v>BioLegend</v>
      </c>
      <c r="G77" s="1" t="str">
        <v>MOHALI (PUNJAB)</v>
      </c>
      <c r="H77" s="1" t="str">
        <v>Monday (6-10-2025)</v>
      </c>
      <c r="I77" s="1" t="str">
        <v>OutStation</v>
      </c>
    </row>
    <row r="78" spans="1:9" x14ac:dyDescent="0.25">
      <c r="A78" s="1">
        <v>500832</v>
      </c>
      <c r="B78" s="1" t="str">
        <v>PE/Dazzle™ 594 anti-human IL-4 Antibody  100 tests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>
        <v>502521</v>
      </c>
      <c r="B79" s="1" t="str">
        <v>Pacific Blue™ anti-human IFN-γ Antibody  25 µg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502929</v>
      </c>
      <c r="B80" s="1" t="str">
        <v>PE/Cyanine7 anti-human TNF-α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502948</v>
      </c>
      <c r="B81" s="1" t="str">
        <v>Brilliant Violet 785™ anti-human TNF-α Antibody  100tests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>
        <v>655208</v>
      </c>
      <c r="B82" s="1" t="str">
        <v>PE anti-TCF1 (TCF7) Antibody  100tests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 t="str">
        <v>Monday (6-10-2025)</v>
      </c>
      <c r="I82" s="1" t="str">
        <v>OutStation</v>
      </c>
    </row>
    <row r="83" spans="1:9" x14ac:dyDescent="0.25">
      <c r="A83" s="1">
        <v>947203</v>
      </c>
      <c r="B83" s="1" t="str">
        <v>PE anti-FOXO1 Antibody  25 tests</v>
      </c>
      <c r="C83" s="1">
        <v>1</v>
      </c>
      <c r="D83" s="1" t="str">
        <v>THSTI</v>
      </c>
      <c r="E83" s="1">
        <v>4</v>
      </c>
      <c r="F83" s="1" t="str">
        <v>BioLegend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BE0003-1</v>
      </c>
      <c r="B84" s="1" t="str">
        <v>InVivoMAb anti-mouse CD4, GK1.5, 5 mg</v>
      </c>
      <c r="C84" s="1">
        <v>1</v>
      </c>
      <c r="D84" s="1" t="str">
        <v>SSCMP</v>
      </c>
      <c r="E84" s="1">
        <v>4</v>
      </c>
      <c r="F84" s="1" t="str">
        <v>BioXcell</v>
      </c>
      <c r="G84" s="1" t="str">
        <v>Bhopal</v>
      </c>
      <c r="H84" s="1" t="str">
        <v>Saturday (4-10-2025)</v>
      </c>
      <c r="I84" s="1" t="str">
        <v>OutStation</v>
      </c>
    </row>
    <row r="85" spans="1:9" x14ac:dyDescent="0.25">
      <c r="A85" s="1" t="str">
        <v>BE0004-1</v>
      </c>
      <c r="B85" s="1" t="str">
        <v>InVivoMAb anti-mouse CD8a, 53-6.7, 5 mg</v>
      </c>
      <c r="C85" s="1">
        <v>1</v>
      </c>
      <c r="D85" s="1" t="str">
        <v>SSCMP</v>
      </c>
      <c r="E85" s="1">
        <v>4</v>
      </c>
      <c r="F85" s="1" t="str">
        <v>BioXcell</v>
      </c>
      <c r="G85" s="1" t="str">
        <v>Bhopal</v>
      </c>
      <c r="H85" s="1" t="str">
        <v>Saturday (4-10-2025)</v>
      </c>
      <c r="I85" s="1" t="str">
        <v>OutStation</v>
      </c>
    </row>
    <row r="86" spans="1:9" x14ac:dyDescent="0.25">
      <c r="A86" s="1" t="str">
        <v>BE0237</v>
      </c>
      <c r="B86" s="1" t="str">
        <v>InVivoMAb anti-mouse IL-18, YIGIF74-1G7, 5 mg</v>
      </c>
      <c r="C86" s="1">
        <v>1</v>
      </c>
      <c r="D86" s="1" t="str">
        <v>SSCMP</v>
      </c>
      <c r="E86" s="1">
        <v>4</v>
      </c>
      <c r="F86" s="1" t="str">
        <v>BioXcell</v>
      </c>
      <c r="G86" s="1" t="str">
        <v>Bhopal</v>
      </c>
      <c r="H86" s="1" t="str">
        <v>Saturday (4-10-2025)</v>
      </c>
      <c r="I86" s="1" t="str">
        <v>OutStation</v>
      </c>
    </row>
    <row r="87" spans="1:9" x14ac:dyDescent="0.25">
      <c r="A87" s="1" t="str">
        <v>1091-05</v>
      </c>
      <c r="B87" s="1">
        <v>0</v>
      </c>
      <c r="C87" s="1">
        <v>1</v>
      </c>
      <c r="D87" s="1" t="str">
        <v>THSTI</v>
      </c>
      <c r="E87" s="1">
        <v>4</v>
      </c>
      <c r="F87" s="1" t="str">
        <v>SOUTHERNBIOTECH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PROTQ9NPF7-3</v>
      </c>
      <c r="B88" s="1">
        <v>0</v>
      </c>
      <c r="C88" s="1">
        <v>1</v>
      </c>
      <c r="D88" s="1" t="str">
        <v>KEMWELL</v>
      </c>
      <c r="E88" s="1">
        <v>-20</v>
      </c>
      <c r="F88" s="1" t="str">
        <v>BOSTER</v>
      </c>
      <c r="G88" s="1" t="str">
        <v xml:space="preserve"> BANGLORE</v>
      </c>
      <c r="H88" s="1" t="str">
        <v>Monday (6-10-2025)</v>
      </c>
      <c r="I88" s="1" t="str">
        <v>OutStation</v>
      </c>
    </row>
    <row r="89" spans="1:9" x14ac:dyDescent="0.25">
      <c r="A89" s="1" t="str">
        <v>52009L</v>
      </c>
      <c r="B89" s="1" t="str">
        <v>EZH2 Chemiluminescent Assay Kit</v>
      </c>
      <c r="C89" s="1">
        <v>1</v>
      </c>
      <c r="D89" s="1" t="str">
        <v>RG SONS</v>
      </c>
      <c r="E89" s="1">
        <v>-80</v>
      </c>
      <c r="F89" s="1" t="str">
        <v>BPS</v>
      </c>
      <c r="G89" s="1" t="str">
        <v>Lucknow</v>
      </c>
      <c r="H89" s="1" t="str">
        <v>Saturday (4-10-2025)</v>
      </c>
      <c r="I89" s="1" t="str">
        <v>OutStation</v>
      </c>
    </row>
    <row r="90" spans="1:9" x14ac:dyDescent="0.25">
      <c r="A90" s="1">
        <v>80580</v>
      </c>
      <c r="B90" s="1" t="str">
        <v>PARP1 Colorimetric Assay Kit</v>
      </c>
      <c r="C90" s="1">
        <v>1</v>
      </c>
      <c r="D90" s="1" t="str">
        <v>RG SONS</v>
      </c>
      <c r="E90" s="1">
        <v>-80</v>
      </c>
      <c r="F90" s="1" t="str">
        <v>BPS</v>
      </c>
      <c r="G90" s="1" t="str">
        <v>Lucknow</v>
      </c>
      <c r="H90" s="1" t="str">
        <v>Saturday (4-10-2025)</v>
      </c>
      <c r="I90" s="1" t="str">
        <v>OutStation</v>
      </c>
    </row>
    <row r="91" spans="1:9" x14ac:dyDescent="0.25">
      <c r="A91" s="1">
        <v>82511</v>
      </c>
      <c r="B91" s="1" t="str">
        <v>In Vitro Biotinylation Kit (with BirA tagless enzyme)</v>
      </c>
      <c r="C91" s="1">
        <v>1</v>
      </c>
      <c r="D91" s="1" t="str">
        <v>CELLOGEN</v>
      </c>
      <c r="E91" s="1">
        <v>-80</v>
      </c>
      <c r="F91" s="1" t="str">
        <v>BPS</v>
      </c>
      <c r="G91" s="1" t="str">
        <v>Noida</v>
      </c>
      <c r="H91" s="1" t="str">
        <v>Priyanka Madam</v>
      </c>
      <c r="I91" s="1" t="str">
        <v>Local</v>
      </c>
    </row>
    <row r="92" spans="1:9" x14ac:dyDescent="0.25">
      <c r="A92" s="1">
        <v>316302</v>
      </c>
      <c r="B92" s="1" t="str">
        <v>Purified anti-human β2-microglobulin Antibody</v>
      </c>
      <c r="C92" s="1">
        <v>2</v>
      </c>
      <c r="D92" s="1" t="str">
        <v>Stock</v>
      </c>
      <c r="E92" s="1">
        <v>4</v>
      </c>
      <c r="F92" s="1" t="str">
        <v>BioLegend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570802</v>
      </c>
      <c r="B93" s="1" t="str">
        <v xml:space="preserve">Recombinant Human IL-6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423303</v>
      </c>
      <c r="B94" s="1" t="str">
        <v xml:space="preserve">Cell Activation Cocktail </v>
      </c>
      <c r="C94" s="1">
        <v>2</v>
      </c>
      <c r="D94" s="1" t="str">
        <v>Opening Stock</v>
      </c>
      <c r="E94" s="1">
        <v>-20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329702</v>
      </c>
      <c r="B95" s="1" t="str">
        <v xml:space="preserve">Purified anti-human CD274 </v>
      </c>
      <c r="C95" s="1">
        <v>2</v>
      </c>
      <c r="D95" s="1" t="str">
        <v>Opening 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2600505001730</v>
      </c>
      <c r="B96" s="1">
        <v>0</v>
      </c>
      <c r="C96" s="1">
        <v>2</v>
      </c>
      <c r="D96" s="1" t="str">
        <v>STOCK</v>
      </c>
      <c r="E96" s="1" t="str">
        <v>RT</v>
      </c>
      <c r="F96" s="1" t="str">
        <v>Genei Lab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2662070501730</v>
      </c>
      <c r="B97" s="1">
        <v>0</v>
      </c>
      <c r="C97" s="1">
        <v>2</v>
      </c>
      <c r="D97" s="1" t="str">
        <v>STOCK</v>
      </c>
      <c r="E97" s="1">
        <v>-20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2662670501730</v>
      </c>
      <c r="B98" s="1">
        <v>0</v>
      </c>
      <c r="C98" s="1">
        <v>2</v>
      </c>
      <c r="D98" s="1" t="str">
        <v>STOCK</v>
      </c>
      <c r="E98" s="1">
        <v>-20</v>
      </c>
      <c r="F98" s="1" t="str">
        <v>Genei Lab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15407-47-MIN</v>
      </c>
      <c r="B99" s="1" t="str">
        <v>Polyethersulfone 0.22 µm</v>
      </c>
      <c r="C99" s="1">
        <v>2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VS04T01</v>
      </c>
      <c r="B100" s="1" t="str">
        <v>VicaSpin Turbo 4 10000 MWCO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VS15TR21</v>
      </c>
      <c r="B101" s="1" t="str">
        <v>VicaSpin Turbo 15 RC 30000 MWCO</v>
      </c>
      <c r="C101" s="1">
        <v>2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814326</v>
      </c>
      <c r="B102" s="1" t="str">
        <v>Acrylamide, Ultra Pure 500 KG</v>
      </c>
      <c r="C102" s="1">
        <v>2</v>
      </c>
      <c r="D102" s="1" t="str">
        <v>Stock</v>
      </c>
      <c r="E102" s="1" t="str">
        <v>RT</v>
      </c>
      <c r="F102" s="1" t="str">
        <v>Mp Bio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194825</v>
      </c>
      <c r="B103" s="1" t="str">
        <v>Glycine, Molecular Biology Reagent 1 KG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104772</v>
      </c>
      <c r="B104" s="1" t="str">
        <v>Ammonium Sulfate, Technical Pure 500 GM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194002</v>
      </c>
      <c r="B105" s="1" t="str">
        <v>Chloroform, Molecular Biology Reagent</v>
      </c>
      <c r="C105" s="1">
        <v>2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424602</v>
      </c>
      <c r="B106" s="1" t="str">
        <v>Compensation Beads</v>
      </c>
      <c r="C106" s="1">
        <v>2</v>
      </c>
      <c r="D106" s="1" t="str">
        <v>Stock</v>
      </c>
      <c r="E106" s="1">
        <v>4</v>
      </c>
      <c r="F106" s="1" t="str">
        <v>BioLegend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740811</v>
      </c>
      <c r="B107" s="1" t="str">
        <v>LEGENDplex™ Human Inflammation Panel 1 Standard  1 vial</v>
      </c>
      <c r="C107" s="1">
        <v>2</v>
      </c>
      <c r="D107" s="1" t="str">
        <v>UNKNOWN</v>
      </c>
      <c r="E107" s="1">
        <v>4</v>
      </c>
      <c r="F107" s="1" t="str">
        <v>BioLegend</v>
      </c>
      <c r="G107" s="1" t="str">
        <v>Unknown</v>
      </c>
      <c r="H107" s="1" t="str">
        <v>DemoKit (Mohan Sir)</v>
      </c>
      <c r="I107" s="1" t="str">
        <v>Unknown</v>
      </c>
    </row>
    <row r="108" spans="1:9" x14ac:dyDescent="0.25">
      <c r="A108" s="1">
        <v>741146</v>
      </c>
      <c r="B108" s="1" t="str">
        <v>LEGENDplex™ Buffer Set A3  100tests</v>
      </c>
      <c r="C108" s="1">
        <v>2</v>
      </c>
      <c r="D108" s="1" t="str">
        <v>UNKNOWN</v>
      </c>
      <c r="E108" s="1">
        <v>4</v>
      </c>
      <c r="F108" s="1" t="str">
        <v>BioLegend</v>
      </c>
      <c r="G108" s="1" t="str">
        <v>Unknown</v>
      </c>
      <c r="H108" s="1" t="str">
        <v>DemoKit (Mohan Sir)</v>
      </c>
      <c r="I108" s="1" t="str">
        <v>Unknown</v>
      </c>
    </row>
    <row r="109" spans="1:9" x14ac:dyDescent="0.25">
      <c r="A109" s="1">
        <v>100575</v>
      </c>
      <c r="B109" s="1">
        <v>0</v>
      </c>
      <c r="C109" s="1">
        <v>2</v>
      </c>
      <c r="D109" s="1" t="str">
        <v>Stock</v>
      </c>
      <c r="E109" s="1">
        <v>4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S1714</v>
      </c>
      <c r="B110" s="1">
        <v>0</v>
      </c>
      <c r="C110" s="1">
        <v>2</v>
      </c>
      <c r="D110" s="1" t="str">
        <v>FARCAST</v>
      </c>
      <c r="E110" s="1">
        <v>-20</v>
      </c>
      <c r="F110" s="1" t="str">
        <v>TOPCLASS ENTERPRISES</v>
      </c>
      <c r="G110" s="1" t="str">
        <v>Banglore</v>
      </c>
      <c r="H110" s="1" t="str">
        <v>Saturday (4-10-2025)</v>
      </c>
      <c r="I110" s="1" t="str">
        <v>OutStation</v>
      </c>
    </row>
    <row r="111" spans="1:9" x14ac:dyDescent="0.25">
      <c r="A111" s="1" t="str">
        <v>T1765</v>
      </c>
      <c r="B111" s="1" t="str">
        <v>Erastin 571203-78-6 Spec 5mg</v>
      </c>
      <c r="C111" s="1">
        <v>2</v>
      </c>
      <c r="D111" s="1" t="str">
        <v>Mishu Pharma</v>
      </c>
      <c r="E111" s="1">
        <v>-20</v>
      </c>
      <c r="F111" s="1" t="str">
        <v>TargetMol</v>
      </c>
      <c r="G111" s="1" t="str">
        <v>JAIPUR</v>
      </c>
      <c r="H111" s="1" t="str">
        <v>Waiting for other Materail (Back Order)</v>
      </c>
      <c r="I111" s="1" t="str">
        <v>OutStation</v>
      </c>
    </row>
    <row r="112" spans="1:9" x14ac:dyDescent="0.25">
      <c r="A112" s="1">
        <v>423303</v>
      </c>
      <c r="B112" s="1" t="str">
        <v xml:space="preserve">Cell Activation Cocktail </v>
      </c>
      <c r="C112" s="1">
        <v>3</v>
      </c>
      <c r="D112" s="1" t="str">
        <v>STOCK</v>
      </c>
      <c r="E112" s="1">
        <v>-20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421601</v>
      </c>
      <c r="B113" s="1" t="str">
        <v>ELISA Wash Buffer (20X)</v>
      </c>
      <c r="C113" s="1">
        <v>3</v>
      </c>
      <c r="D113" s="1" t="str">
        <v>STOCK</v>
      </c>
      <c r="E113" s="1" t="str">
        <v>rt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LSM 1077</v>
      </c>
      <c r="B114" s="1">
        <v>0</v>
      </c>
      <c r="C114" s="1">
        <v>3</v>
      </c>
      <c r="D114" s="1" t="str">
        <v>stock</v>
      </c>
      <c r="E114" s="1">
        <v>4</v>
      </c>
      <c r="F114" s="1" t="str">
        <v>Genexis Biotech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VS15T91</v>
      </c>
      <c r="B115" s="1" t="str">
        <v>VicaSpin Turbo 15 3000 MWCO</v>
      </c>
      <c r="C115" s="1">
        <v>3</v>
      </c>
      <c r="D115" s="1" t="str">
        <v>Stock</v>
      </c>
      <c r="E115" s="1" t="str">
        <v>RT</v>
      </c>
      <c r="F115" s="1" t="str">
        <v>Sartorius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421101</v>
      </c>
      <c r="B116" s="1" t="str">
        <v>TMB substrate set  110mlx2</v>
      </c>
      <c r="C116" s="1">
        <v>3</v>
      </c>
      <c r="D116" s="1" t="str">
        <v>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421002</v>
      </c>
      <c r="B117" s="1" t="str">
        <v xml:space="preserve">Intracellular Staining Permeabilization Wash Buffer </v>
      </c>
      <c r="C117" s="1">
        <v>4</v>
      </c>
      <c r="D117" s="1" t="str">
        <v>Opening Stock</v>
      </c>
      <c r="E117" s="1">
        <v>4</v>
      </c>
      <c r="F117" s="1" t="str">
        <v>BioLegend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VS04T01</v>
      </c>
      <c r="B118" s="1" t="str">
        <v>VicaSpin Turbo 4 10000 MWCO</v>
      </c>
      <c r="C118" s="1">
        <v>4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VS15TR01</v>
      </c>
      <c r="B119" s="1" t="str">
        <v>VicaSpin Turbo 15 RC 10000 MWCO</v>
      </c>
      <c r="C119" s="1">
        <v>4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VS15T21</v>
      </c>
      <c r="B120" s="1">
        <v>0</v>
      </c>
      <c r="C120" s="1">
        <v>4</v>
      </c>
      <c r="D120" s="1" t="str">
        <v>Stock</v>
      </c>
      <c r="E120" s="1" t="str">
        <v>RT</v>
      </c>
      <c r="F120" s="1" t="str">
        <v>Sartorius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193982</v>
      </c>
      <c r="B121" s="1" t="str">
        <v>Acrylamide, Molecular Biology Reagent 1 KG</v>
      </c>
      <c r="C121" s="1">
        <v>4</v>
      </c>
      <c r="D121" s="1" t="str">
        <v>Stock</v>
      </c>
      <c r="E121" s="1" t="str">
        <v>RT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41003</v>
      </c>
      <c r="B122" s="1" t="str">
        <v>GelRed® Nucleic Acid Stain, 10,000X in water (trial size): (0.1mL)</v>
      </c>
      <c r="C122" s="1">
        <v>4</v>
      </c>
      <c r="D122" s="1" t="str">
        <v>Stock</v>
      </c>
      <c r="E122" s="1" t="str">
        <v>RT</v>
      </c>
      <c r="F122" s="1" t="str">
        <v>Biotium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556002</v>
      </c>
      <c r="B123" s="1" t="str">
        <v xml:space="preserve">Recombinant Mouse IL-9 </v>
      </c>
      <c r="C123" s="1">
        <v>5</v>
      </c>
      <c r="D123" s="1" t="str">
        <v>Opening Stock</v>
      </c>
      <c r="E123" s="1">
        <v>-20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HBM-EXP-B2.5</v>
      </c>
      <c r="B124" s="1">
        <v>0</v>
      </c>
      <c r="C124" s="1">
        <v>5</v>
      </c>
      <c r="D124" s="1" t="str">
        <v>Sample (PM)</v>
      </c>
      <c r="E124" s="1">
        <v>4</v>
      </c>
      <c r="F124" s="1" t="str">
        <v>Hansa Biomed</v>
      </c>
      <c r="G124" s="1" t="str">
        <v>delhi</v>
      </c>
      <c r="H124" s="1" t="str">
        <v>Priyanka Madam</v>
      </c>
      <c r="I124" s="1" t="str">
        <v>Local</v>
      </c>
    </row>
    <row r="125" spans="1:9" x14ac:dyDescent="0.25">
      <c r="A125" s="1">
        <v>626812</v>
      </c>
      <c r="B125" s="1" t="str">
        <v>Alexa Fluor® 488 anti-c-Myc Antibody  100µg</v>
      </c>
      <c r="C125" s="1">
        <v>5</v>
      </c>
      <c r="D125" s="1" t="str">
        <v>AURIGINE ONCO</v>
      </c>
      <c r="E125" s="1">
        <v>4</v>
      </c>
      <c r="F125" s="1" t="str">
        <v>BioLegend</v>
      </c>
      <c r="G125" s="1" t="str">
        <v>Banglore</v>
      </c>
      <c r="H125" s="1" t="str">
        <v>Stock</v>
      </c>
      <c r="I125" s="1" t="str">
        <v>OutStation</v>
      </c>
    </row>
    <row r="126" spans="1:9" x14ac:dyDescent="0.25">
      <c r="A126" s="1">
        <v>6552050</v>
      </c>
      <c r="B126" s="1" t="str">
        <v xml:space="preserve">SPINeasy DNA Kit for Blood  </v>
      </c>
      <c r="C126" s="1">
        <v>6</v>
      </c>
      <c r="D126" s="1" t="str">
        <v>Stock</v>
      </c>
      <c r="E126" s="1" t="str">
        <v>RT</v>
      </c>
      <c r="F126" s="1" t="str">
        <v>Mp Bio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421403</v>
      </c>
      <c r="B127" s="1" t="str">
        <v>FOXP3 Fix/Perm Buffer Set</v>
      </c>
      <c r="C127" s="1">
        <v>7</v>
      </c>
      <c r="D127" s="1" t="str">
        <v>Opening 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25021.5</v>
      </c>
      <c r="B128" s="1" t="str">
        <v>i-Taq (W/O dNTP) DNA Polymerase</v>
      </c>
      <c r="C128" s="1">
        <v>7</v>
      </c>
      <c r="D128" s="1" t="str">
        <v>stock</v>
      </c>
      <c r="E128" s="1">
        <v>-20</v>
      </c>
      <c r="F128" s="1" t="str">
        <v>Intron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092913726</v>
      </c>
      <c r="B129" s="1">
        <v>0</v>
      </c>
      <c r="C129" s="1">
        <v>7</v>
      </c>
      <c r="D129" s="1" t="str">
        <v>Stock</v>
      </c>
      <c r="E129" s="1">
        <v>-20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16533</v>
      </c>
      <c r="B130" s="1" t="str">
        <v>MiniSart High Flow 0.45 µm</v>
      </c>
      <c r="C130" s="1">
        <v>9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25021.5</v>
      </c>
      <c r="B131" s="1" t="str">
        <v>i-Taq (W/O dNTP) DNA Polymerase</v>
      </c>
      <c r="C131" s="1">
        <v>10</v>
      </c>
      <c r="D131" s="1" t="str">
        <v>STOCK</v>
      </c>
      <c r="E131" s="1">
        <v>-20</v>
      </c>
      <c r="F131" s="1" t="str">
        <v>Intron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092913726</v>
      </c>
      <c r="B132" s="1" t="str">
        <v>Adult Bovine Serum, Sterile Filtered, New Zealand Origin 1kg (970ML)</v>
      </c>
      <c r="C132" s="1">
        <v>10</v>
      </c>
      <c r="D132" s="1" t="str">
        <v>Stock</v>
      </c>
      <c r="E132" s="1">
        <v>-20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16532</v>
      </c>
      <c r="B133" s="1" t="str">
        <v>MiniSart High Flow 0.22 µm</v>
      </c>
      <c r="C133" s="1">
        <v>15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16532</v>
      </c>
      <c r="B134" s="1" t="str">
        <v>MiniSart High Flow 0.22 µm</v>
      </c>
      <c r="C134" s="1">
        <v>18</v>
      </c>
      <c r="D134" s="1" t="str">
        <v>Stock</v>
      </c>
      <c r="E134" s="1" t="str">
        <v>RT</v>
      </c>
      <c r="F134" s="1" t="str">
        <v>Sartorius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16532</v>
      </c>
      <c r="B135" s="1" t="str">
        <v>MiniSart High Flow 0.22 µm</v>
      </c>
      <c r="C135" s="1">
        <v>23</v>
      </c>
      <c r="D135" s="1" t="str">
        <v>OPENING STOCK</v>
      </c>
      <c r="E135" s="1" t="str">
        <v>RT</v>
      </c>
      <c r="F135" s="1" t="str">
        <v>Sartorius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37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3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waiting for other material(Targetmol)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0</v>
      </c>
      <c r="I2863" s="1">
        <v>1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0</v>
      </c>
      <c r="N2863" s="1">
        <f t="shared" si="140"/>
        <v>21014.400000000001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Saturday (4-10-2025)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0</v>
      </c>
      <c r="I2891" s="1">
        <v>2</v>
      </c>
      <c r="J2891" s="1" t="str">
        <v>JAIPUR</v>
      </c>
      <c r="K2891" s="1" t="str">
        <v>Waiting for other Materail (Back Order)</v>
      </c>
      <c r="L2891" s="1">
        <f t="shared" si="141"/>
        <v>18796.8</v>
      </c>
      <c r="M2891" s="1">
        <f t="shared" si="142"/>
        <v>0</v>
      </c>
      <c r="N2891" s="1">
        <f t="shared" si="143"/>
        <v>18796.8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0</v>
      </c>
      <c r="I3013" s="1">
        <v>1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0</v>
      </c>
      <c r="N3013" s="1">
        <f t="shared" si="149"/>
        <v>33264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0</v>
      </c>
      <c r="I3014" s="1">
        <v>1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0</v>
      </c>
      <c r="N3014" s="1">
        <f t="shared" si="149"/>
        <v>33264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0</v>
      </c>
      <c r="I3020" s="1">
        <v>1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0</v>
      </c>
      <c r="N3020" s="1">
        <f t="shared" si="149"/>
        <v>83952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0</v>
      </c>
      <c r="I3021" s="1">
        <v>1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0</v>
      </c>
      <c r="N3021" s="1">
        <f t="shared" si="149"/>
        <v>36168</v>
      </c>
    </row>
    <row r="3022" spans="1:14" x14ac:dyDescent="0.25">
      <c r="A3022" t="str">
        <v>BPS</v>
      </c>
      <c r="B3022">
        <v>8712</v>
      </c>
      <c r="C3022" t="str">
        <v>INV7544</v>
      </c>
      <c r="D3022" s="6">
        <v>45924</v>
      </c>
      <c r="E3022" s="6">
        <v>45930</v>
      </c>
      <c r="F3022">
        <v>82511</v>
      </c>
      <c r="G3022">
        <v>1</v>
      </c>
      <c r="H3022">
        <v>0</v>
      </c>
      <c r="I3022">
        <v>1</v>
      </c>
      <c r="J3022" t="str">
        <v>Noida</v>
      </c>
      <c r="K3022" t="str">
        <v>Priyanka Madam</v>
      </c>
    </row>
    <row r="3023" spans="1:14" x14ac:dyDescent="0.25">
      <c r="A3023" t="str">
        <v>DHARMACON</v>
      </c>
      <c r="B3023">
        <v>1936</v>
      </c>
      <c r="C3023" t="str">
        <v>Not Yet Received</v>
      </c>
      <c r="D3023" s="6" t="str">
        <v>Not Yet Received</v>
      </c>
      <c r="E3023" s="6" t="str">
        <v>Not Yet Received</v>
      </c>
      <c r="F3023" t="str">
        <v>B-003000-WB-100</v>
      </c>
      <c r="G3023">
        <v>5</v>
      </c>
      <c r="H3023">
        <v>5</v>
      </c>
      <c r="I3023">
        <v>0</v>
      </c>
      <c r="J3023" t="str">
        <v>STOCK</v>
      </c>
      <c r="K3023">
        <v>0</v>
      </c>
    </row>
    <row r="3024" spans="1:14" x14ac:dyDescent="0.25">
      <c r="A3024" t="str">
        <v>DHARMACON</v>
      </c>
      <c r="B3024">
        <v>67500.399999999994</v>
      </c>
      <c r="C3024" t="str">
        <v>Not Yet Received</v>
      </c>
      <c r="D3024" s="6" t="str">
        <v>Not Yet Received</v>
      </c>
      <c r="E3024" s="6" t="str">
        <v>Not Yet Received</v>
      </c>
      <c r="F3024" t="str">
        <v>CTM-1172738</v>
      </c>
      <c r="G3024">
        <v>1</v>
      </c>
      <c r="H3024">
        <v>1</v>
      </c>
      <c r="I3024">
        <v>0</v>
      </c>
      <c r="J3024" t="str">
        <v>Mumbai</v>
      </c>
      <c r="K3024" t="str">
        <v>On Hold</v>
      </c>
    </row>
    <row r="3025" spans="1:11" x14ac:dyDescent="0.25">
      <c r="A3025" t="str">
        <v>DHARMACON</v>
      </c>
      <c r="B3025">
        <v>67500.399999999994</v>
      </c>
      <c r="C3025" t="str">
        <v>Not Yet Received</v>
      </c>
      <c r="D3025" s="6" t="str">
        <v>Not Yet Received</v>
      </c>
      <c r="E3025" s="6" t="str">
        <v>Not Yet Received</v>
      </c>
      <c r="F3025" t="str">
        <v>CTM-1172741</v>
      </c>
      <c r="G3025">
        <v>1</v>
      </c>
      <c r="H3025">
        <v>1</v>
      </c>
      <c r="I3025">
        <v>0</v>
      </c>
      <c r="J3025" t="str">
        <v>Mumbai</v>
      </c>
      <c r="K3025" t="str">
        <v>On Hold</v>
      </c>
    </row>
    <row r="3026" spans="1:11" x14ac:dyDescent="0.25">
      <c r="A3026" t="str">
        <v>DHARMACON</v>
      </c>
      <c r="B3026">
        <v>67500.399999999994</v>
      </c>
      <c r="C3026" t="str">
        <v>Not Yet Received</v>
      </c>
      <c r="D3026" s="6" t="str">
        <v>Not Yet Received</v>
      </c>
      <c r="E3026" s="6" t="str">
        <v>Not Yet Received</v>
      </c>
      <c r="F3026" t="str">
        <v>CTM-1172744</v>
      </c>
      <c r="G3026">
        <v>1</v>
      </c>
      <c r="H3026">
        <v>1</v>
      </c>
      <c r="I3026">
        <v>0</v>
      </c>
      <c r="J3026" t="str">
        <v>Mumbai</v>
      </c>
      <c r="K3026" t="str">
        <v>On Hold</v>
      </c>
    </row>
    <row r="3027" spans="1:11" x14ac:dyDescent="0.25">
      <c r="A3027" t="str">
        <v>DHARMACON</v>
      </c>
      <c r="B3027">
        <v>67500.399999999994</v>
      </c>
      <c r="C3027" t="str">
        <v>Not Yet Received</v>
      </c>
      <c r="D3027" s="6" t="str">
        <v>Not Yet Received</v>
      </c>
      <c r="E3027" s="6" t="str">
        <v>Not Yet Received</v>
      </c>
      <c r="F3027" t="str">
        <v>CTM-1172745</v>
      </c>
      <c r="G3027">
        <v>1</v>
      </c>
      <c r="H3027">
        <v>1</v>
      </c>
      <c r="I3027">
        <v>0</v>
      </c>
      <c r="J3027" t="str">
        <v>Mumbai</v>
      </c>
      <c r="K3027" t="str">
        <v>On Hold</v>
      </c>
    </row>
    <row r="3028" spans="1:11" x14ac:dyDescent="0.25">
      <c r="A3028" t="str">
        <v>DHARMACON</v>
      </c>
      <c r="B3028">
        <v>64768</v>
      </c>
      <c r="C3028" t="str">
        <v>Not Yet Received</v>
      </c>
      <c r="D3028" s="6" t="str">
        <v>Not Yet Received</v>
      </c>
      <c r="E3028" s="6" t="str">
        <v>Not Yet Received</v>
      </c>
      <c r="F3028" t="str">
        <v>G-CUSTOM-1189328</v>
      </c>
      <c r="G3028">
        <v>1</v>
      </c>
      <c r="H3028">
        <v>1</v>
      </c>
      <c r="I3028">
        <v>0</v>
      </c>
      <c r="J3028" t="str">
        <v>Bhopal</v>
      </c>
      <c r="K3028" t="str">
        <v>Saturday (4-10-2025)</v>
      </c>
    </row>
    <row r="3029" spans="1:11" x14ac:dyDescent="0.25">
      <c r="A3029" t="str">
        <v>DHARMACON</v>
      </c>
      <c r="B3029">
        <v>32912</v>
      </c>
      <c r="C3029" t="str">
        <v>Not Yet Received</v>
      </c>
      <c r="D3029" s="6" t="str">
        <v>Not Yet Received</v>
      </c>
      <c r="E3029" s="6" t="str">
        <v>Not Yet Received</v>
      </c>
      <c r="F3029" t="str">
        <v>L-003534-00-0005</v>
      </c>
      <c r="G3029">
        <v>1</v>
      </c>
      <c r="H3029">
        <v>1</v>
      </c>
      <c r="I3029">
        <v>0</v>
      </c>
      <c r="J3029" t="str">
        <v>Bhuvneshwar</v>
      </c>
      <c r="K3029" t="str">
        <v>On Hold</v>
      </c>
    </row>
    <row r="3030" spans="1:11" x14ac:dyDescent="0.25">
      <c r="A3030" t="str">
        <v>DHARMACON</v>
      </c>
      <c r="B3030">
        <v>32912</v>
      </c>
      <c r="C3030" t="str">
        <v>Not Yet Received</v>
      </c>
      <c r="D3030" s="6" t="str">
        <v>Not Yet Received</v>
      </c>
      <c r="E3030" s="6" t="str">
        <v>Not Yet Received</v>
      </c>
      <c r="F3030" t="str">
        <v>L-004266-00-0005</v>
      </c>
      <c r="G3030">
        <v>1</v>
      </c>
      <c r="H3030">
        <v>1</v>
      </c>
      <c r="I3030">
        <v>0</v>
      </c>
      <c r="J3030" t="str">
        <v>Bhuvneshwar</v>
      </c>
      <c r="K3030" t="str">
        <v>On Hold</v>
      </c>
    </row>
    <row r="3031" spans="1:11" x14ac:dyDescent="0.25">
      <c r="A3031" t="str">
        <v>DHARMACON</v>
      </c>
      <c r="B3031">
        <v>32912</v>
      </c>
      <c r="C3031" t="str">
        <v>Not Yet Received</v>
      </c>
      <c r="D3031" s="6" t="str">
        <v>Not Yet Received</v>
      </c>
      <c r="E3031" s="6" t="str">
        <v>Not Yet Received</v>
      </c>
      <c r="F3031" t="str">
        <v>L-017367-00-0005</v>
      </c>
      <c r="G3031">
        <v>1</v>
      </c>
      <c r="H3031">
        <v>1</v>
      </c>
      <c r="I3031">
        <v>0</v>
      </c>
      <c r="J3031" t="str">
        <v>Bhuvneshwar</v>
      </c>
      <c r="K3031" t="str">
        <v>On Hold</v>
      </c>
    </row>
    <row r="3032" spans="1:11" x14ac:dyDescent="0.25">
      <c r="A3032" t="str">
        <v>DHARMACON</v>
      </c>
      <c r="B3032">
        <v>32912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L-004236-00-0005</v>
      </c>
      <c r="G3032">
        <v>1</v>
      </c>
      <c r="H3032">
        <v>1</v>
      </c>
      <c r="I3032">
        <v>0</v>
      </c>
      <c r="J3032" t="str">
        <v>Bhuvneshwar</v>
      </c>
      <c r="K3032" t="str">
        <v>On Hold</v>
      </c>
    </row>
    <row r="3033" spans="1:11" x14ac:dyDescent="0.25">
      <c r="A3033" t="str">
        <v>DHARMACON</v>
      </c>
      <c r="B3033">
        <v>32912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L-019598-00-0005</v>
      </c>
      <c r="G3033">
        <v>1</v>
      </c>
      <c r="H3033">
        <v>1</v>
      </c>
      <c r="I3033">
        <v>0</v>
      </c>
      <c r="J3033" t="str">
        <v>Bhuvneshwar</v>
      </c>
      <c r="K3033" t="str">
        <v>On Hold</v>
      </c>
    </row>
    <row r="3034" spans="1:11" x14ac:dyDescent="0.25">
      <c r="A3034" t="str">
        <v>DHARMACON</v>
      </c>
      <c r="B3034">
        <v>32912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L-013680-01-0005</v>
      </c>
      <c r="G3034">
        <v>1</v>
      </c>
      <c r="H3034">
        <v>1</v>
      </c>
      <c r="I3034">
        <v>0</v>
      </c>
      <c r="J3034" t="str">
        <v>Bhuvneshwar</v>
      </c>
      <c r="K3034" t="str">
        <v>On Hold</v>
      </c>
    </row>
    <row r="3035" spans="1:11" x14ac:dyDescent="0.25">
      <c r="A3035" t="str">
        <v>DHARMACON</v>
      </c>
      <c r="B3035">
        <v>32912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L-012078-00-0005</v>
      </c>
      <c r="G3035">
        <v>1</v>
      </c>
      <c r="H3035">
        <v>1</v>
      </c>
      <c r="I3035">
        <v>0</v>
      </c>
      <c r="J3035" t="str">
        <v>Bhuvneshwar</v>
      </c>
      <c r="K3035" t="str">
        <v>On Hold</v>
      </c>
    </row>
    <row r="3036" spans="1:11" x14ac:dyDescent="0.25">
      <c r="A3036" t="str">
        <v>DHARMACON</v>
      </c>
      <c r="B3036">
        <v>32912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L-003030-00-0005</v>
      </c>
      <c r="G3036">
        <v>1</v>
      </c>
      <c r="H3036">
        <v>1</v>
      </c>
      <c r="I3036">
        <v>0</v>
      </c>
      <c r="J3036" t="str">
        <v>Bhuvneshwar</v>
      </c>
      <c r="K3036" t="str">
        <v>On Hold</v>
      </c>
    </row>
    <row r="3037" spans="1:11" x14ac:dyDescent="0.25">
      <c r="A3037" t="str">
        <v>DHARMACON</v>
      </c>
      <c r="B3037">
        <v>32912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L-004920-01-0005</v>
      </c>
      <c r="G3037">
        <v>1</v>
      </c>
      <c r="H3037">
        <v>1</v>
      </c>
      <c r="I3037">
        <v>0</v>
      </c>
      <c r="J3037" t="str">
        <v>Bhuvneshwar</v>
      </c>
      <c r="K3037" t="str">
        <v>On Hold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L-003805-00-0005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16544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D-001810-10-05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L-021086-00-0005</v>
      </c>
      <c r="G3040">
        <v>1</v>
      </c>
      <c r="H3040">
        <v>1</v>
      </c>
      <c r="I3040">
        <v>0</v>
      </c>
      <c r="J3040" t="str">
        <v>Bhuvneshwar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L-003936-00-0005</v>
      </c>
      <c r="G3041">
        <v>1</v>
      </c>
      <c r="H3041">
        <v>1</v>
      </c>
      <c r="I3041">
        <v>0</v>
      </c>
      <c r="J3041" t="str">
        <v>Bhuvneshwar</v>
      </c>
      <c r="K3041" t="str">
        <v>On Hold</v>
      </c>
    </row>
    <row r="3042" spans="1:11" x14ac:dyDescent="0.25">
      <c r="A3042" t="str">
        <v>DHARMACON</v>
      </c>
      <c r="B3042">
        <v>32912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L-015121-00-0005</v>
      </c>
      <c r="G3042">
        <v>1</v>
      </c>
      <c r="H3042">
        <v>1</v>
      </c>
      <c r="I3042">
        <v>0</v>
      </c>
      <c r="J3042" t="str">
        <v>Banglore</v>
      </c>
      <c r="K3042" t="str">
        <v>On Hold</v>
      </c>
    </row>
    <row r="3043" spans="1:11" x14ac:dyDescent="0.25">
      <c r="A3043" t="str">
        <v>DHARMACON</v>
      </c>
      <c r="B3043">
        <v>32912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L-020165-00-0005</v>
      </c>
      <c r="G3043">
        <v>1</v>
      </c>
      <c r="H3043">
        <v>1</v>
      </c>
      <c r="I3043">
        <v>0</v>
      </c>
      <c r="J3043" t="str">
        <v>Banglore</v>
      </c>
      <c r="K3043" t="str">
        <v>On Hold</v>
      </c>
    </row>
    <row r="3044" spans="1:11" x14ac:dyDescent="0.25">
      <c r="A3044" t="str">
        <v>DHARMACON</v>
      </c>
      <c r="B3044">
        <v>32044.32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CTM-1192277</v>
      </c>
      <c r="G3044">
        <v>1</v>
      </c>
      <c r="H3044">
        <v>1</v>
      </c>
      <c r="I3044">
        <v>0</v>
      </c>
      <c r="J3044" t="str">
        <v>Banglore</v>
      </c>
      <c r="K3044" t="str">
        <v>Saturday (4-10-2025)</v>
      </c>
    </row>
    <row r="3045" spans="1:11" x14ac:dyDescent="0.25">
      <c r="A3045" t="str">
        <v>DHARMACON</v>
      </c>
      <c r="B3045">
        <v>17688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C-300632-03-0005</v>
      </c>
      <c r="G3045">
        <v>1</v>
      </c>
      <c r="H3045">
        <v>1</v>
      </c>
      <c r="I3045">
        <v>0</v>
      </c>
      <c r="J3045" t="str">
        <v>Delhi</v>
      </c>
      <c r="K3045">
        <v>0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L-062238-01-0005</v>
      </c>
      <c r="G3046">
        <v>1</v>
      </c>
      <c r="H3046">
        <v>1</v>
      </c>
      <c r="I3046">
        <v>0</v>
      </c>
      <c r="J3046" t="str">
        <v>Delhi</v>
      </c>
      <c r="K3046">
        <v>0</v>
      </c>
    </row>
    <row r="3047" spans="1:11" x14ac:dyDescent="0.25">
      <c r="A3047" t="str">
        <v>DHARMACON</v>
      </c>
      <c r="B3047">
        <v>32912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L-017576-00-0005</v>
      </c>
      <c r="G3047">
        <v>1</v>
      </c>
      <c r="H3047">
        <v>1</v>
      </c>
      <c r="I3047">
        <v>0</v>
      </c>
      <c r="J3047" t="str">
        <v>Delhi</v>
      </c>
      <c r="K3047">
        <v>0</v>
      </c>
    </row>
    <row r="3048" spans="1:11" x14ac:dyDescent="0.25">
      <c r="A3048" t="str">
        <v>DHARMACON</v>
      </c>
      <c r="B3048">
        <v>32912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L-004435-00-0005</v>
      </c>
      <c r="G3048">
        <v>1</v>
      </c>
      <c r="H3048">
        <v>1</v>
      </c>
      <c r="I3048">
        <v>0</v>
      </c>
      <c r="J3048" t="str">
        <v>Delhi</v>
      </c>
      <c r="K3048">
        <v>0</v>
      </c>
    </row>
    <row r="3049" spans="1:11" x14ac:dyDescent="0.25">
      <c r="A3049" t="str">
        <v>DHARMACON</v>
      </c>
      <c r="B3049">
        <v>9280.48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CTM-1192962</v>
      </c>
      <c r="G3049">
        <v>1</v>
      </c>
      <c r="H3049">
        <v>1</v>
      </c>
      <c r="I3049">
        <v>0</v>
      </c>
      <c r="J3049" t="str">
        <v>Pune</v>
      </c>
      <c r="K3049" t="str">
        <v>Saturday (4-10-2025)</v>
      </c>
    </row>
    <row r="3050" spans="1:11" x14ac:dyDescent="0.25">
      <c r="A3050" t="str">
        <v>DHARMACON</v>
      </c>
      <c r="B3050">
        <v>17688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C-310681-01-0005</v>
      </c>
      <c r="G3050">
        <v>1</v>
      </c>
      <c r="H3050">
        <v>1</v>
      </c>
      <c r="I3050">
        <v>0</v>
      </c>
      <c r="J3050" t="str">
        <v>Delhi</v>
      </c>
      <c r="K3050">
        <v>0</v>
      </c>
    </row>
    <row r="3051" spans="1:11" x14ac:dyDescent="0.25">
      <c r="A3051" t="str">
        <v>DHARMACON</v>
      </c>
      <c r="B3051">
        <v>17688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IH-310681-03-0005</v>
      </c>
      <c r="G3051">
        <v>1</v>
      </c>
      <c r="H3051">
        <v>1</v>
      </c>
      <c r="I3051">
        <v>0</v>
      </c>
      <c r="J3051" t="str">
        <v>Delhi</v>
      </c>
      <c r="K3051">
        <v>0</v>
      </c>
    </row>
    <row r="3052" spans="1:11" x14ac:dyDescent="0.25">
      <c r="A3052" t="str">
        <v>DHARMACON</v>
      </c>
      <c r="B3052">
        <v>17688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C-311140-00-0005</v>
      </c>
      <c r="G3052">
        <v>1</v>
      </c>
      <c r="H3052">
        <v>1</v>
      </c>
      <c r="I3052">
        <v>0</v>
      </c>
      <c r="J3052" t="str">
        <v>Delhi</v>
      </c>
      <c r="K3052">
        <v>0</v>
      </c>
    </row>
    <row r="3053" spans="1:11" x14ac:dyDescent="0.25">
      <c r="A3053" t="str">
        <v>DHARMACON</v>
      </c>
      <c r="B3053">
        <v>17688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IN-001005-01-05</v>
      </c>
      <c r="G3053">
        <v>1</v>
      </c>
      <c r="H3053">
        <v>1</v>
      </c>
      <c r="I3053">
        <v>0</v>
      </c>
      <c r="J3053" t="str">
        <v>Delhi</v>
      </c>
      <c r="K3053">
        <v>0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IH-300512-08-0005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17688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IH-300625-07-0005</v>
      </c>
      <c r="G3055">
        <v>1</v>
      </c>
      <c r="H3055">
        <v>1</v>
      </c>
      <c r="I3055">
        <v>0</v>
      </c>
      <c r="J3055" t="str">
        <v>Delhi</v>
      </c>
      <c r="K3055">
        <v>0</v>
      </c>
    </row>
    <row r="3056" spans="1:11" x14ac:dyDescent="0.25">
      <c r="A3056" t="str">
        <v>DHARMACON</v>
      </c>
      <c r="B3056">
        <v>17688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IH-300650-08-0005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16544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D-001810-10-05</v>
      </c>
      <c r="G3057">
        <v>5</v>
      </c>
      <c r="H3057">
        <v>5</v>
      </c>
      <c r="I3057">
        <v>0</v>
      </c>
      <c r="J3057" t="str">
        <v>STOCK</v>
      </c>
      <c r="K3057">
        <v>0</v>
      </c>
    </row>
    <row r="3058" spans="1:11" x14ac:dyDescent="0.25">
      <c r="A3058" t="str">
        <v>DHARMACON</v>
      </c>
      <c r="B3058">
        <v>17688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C-300643-03-0005</v>
      </c>
      <c r="G3058">
        <v>1</v>
      </c>
      <c r="H3058">
        <v>1</v>
      </c>
      <c r="I3058">
        <v>0</v>
      </c>
      <c r="J3058" t="str">
        <v>Delhi</v>
      </c>
      <c r="K3058">
        <v>0</v>
      </c>
    </row>
    <row r="3059" spans="1:11" x14ac:dyDescent="0.25">
      <c r="A3059" t="str">
        <v>DHARMACON</v>
      </c>
      <c r="B3059">
        <v>32912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L-009922-00-0005</v>
      </c>
      <c r="G3059">
        <v>1</v>
      </c>
      <c r="H3059">
        <v>1</v>
      </c>
      <c r="I3059">
        <v>0</v>
      </c>
      <c r="J3059" t="str">
        <v>Delhi</v>
      </c>
      <c r="K3059">
        <v>0</v>
      </c>
    </row>
    <row r="3060" spans="1:11" x14ac:dyDescent="0.25">
      <c r="A3060" t="str">
        <v>DHARMACON</v>
      </c>
      <c r="B3060">
        <v>32912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L-009454-01-0005</v>
      </c>
      <c r="G3060">
        <v>1</v>
      </c>
      <c r="H3060">
        <v>1</v>
      </c>
      <c r="I3060">
        <v>0</v>
      </c>
      <c r="J3060" t="str">
        <v>Delhi</v>
      </c>
      <c r="K3060">
        <v>0</v>
      </c>
    </row>
    <row r="3061" spans="1:11" x14ac:dyDescent="0.25">
      <c r="A3061" t="str">
        <v>DHARMACON</v>
      </c>
      <c r="B3061">
        <v>17688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IH-300632-05-0005</v>
      </c>
      <c r="G3061">
        <v>1</v>
      </c>
      <c r="H3061">
        <v>1</v>
      </c>
      <c r="I3061">
        <v>0</v>
      </c>
      <c r="J3061" t="str">
        <v>Noida</v>
      </c>
      <c r="K3061">
        <v>0</v>
      </c>
    </row>
    <row r="3062" spans="1:11" x14ac:dyDescent="0.25">
      <c r="A3062" t="str">
        <v>DHARMACON</v>
      </c>
      <c r="B3062">
        <v>32912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L-010854-00-0005</v>
      </c>
      <c r="G3062">
        <v>2</v>
      </c>
      <c r="H3062">
        <v>2</v>
      </c>
      <c r="I3062">
        <v>0</v>
      </c>
      <c r="J3062" t="str">
        <v>Hyderabad</v>
      </c>
      <c r="K3062" t="str">
        <v>Saturday (4-10-2025)</v>
      </c>
    </row>
    <row r="3063" spans="1:11" x14ac:dyDescent="0.25">
      <c r="A3063" t="str">
        <v>DHARMACON</v>
      </c>
      <c r="B3063">
        <v>32912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L-006656-03-0005</v>
      </c>
      <c r="G3063">
        <v>1</v>
      </c>
      <c r="H3063">
        <v>1</v>
      </c>
      <c r="I3063">
        <v>0</v>
      </c>
      <c r="J3063" t="str">
        <v>Manesar</v>
      </c>
      <c r="K3063">
        <v>0</v>
      </c>
    </row>
    <row r="3064" spans="1:11" x14ac:dyDescent="0.25">
      <c r="A3064" t="str">
        <v>DHARMACON</v>
      </c>
      <c r="B3064">
        <v>32736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V3SH11252-228203260</v>
      </c>
      <c r="G3064">
        <v>1</v>
      </c>
      <c r="H3064">
        <v>1</v>
      </c>
      <c r="I3064">
        <v>0</v>
      </c>
      <c r="J3064" t="str">
        <v>Bhopal</v>
      </c>
      <c r="K3064" t="str">
        <v>Saturday (4-10-2025)</v>
      </c>
    </row>
    <row r="3065" spans="1:11" x14ac:dyDescent="0.25">
      <c r="A3065" t="str">
        <v>DHARMACON</v>
      </c>
      <c r="B3065">
        <v>15224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RHS3979-201736467</v>
      </c>
      <c r="G3065">
        <v>1</v>
      </c>
      <c r="H3065">
        <v>1</v>
      </c>
      <c r="I3065">
        <v>0</v>
      </c>
      <c r="J3065" t="str">
        <v>Bhuvneshwar</v>
      </c>
      <c r="K3065" t="str">
        <v>On Hold</v>
      </c>
    </row>
    <row r="3066" spans="1:11" x14ac:dyDescent="0.25">
      <c r="A3066" t="str">
        <v>DHARMACON</v>
      </c>
      <c r="B3066">
        <v>15224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RHS3979-201739694</v>
      </c>
      <c r="G3066">
        <v>1</v>
      </c>
      <c r="H3066">
        <v>1</v>
      </c>
      <c r="I3066">
        <v>0</v>
      </c>
      <c r="J3066" t="str">
        <v>Bhuvneshwar</v>
      </c>
      <c r="K3066" t="str">
        <v>On Hold</v>
      </c>
    </row>
    <row r="3067" spans="1:11" x14ac:dyDescent="0.25">
      <c r="A3067" t="str">
        <v>DHARMACON</v>
      </c>
      <c r="B3067">
        <v>24816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RMM4534-EG104086</v>
      </c>
      <c r="G3067">
        <v>1</v>
      </c>
      <c r="H3067">
        <v>1</v>
      </c>
      <c r="I3067">
        <v>0</v>
      </c>
      <c r="J3067" t="str">
        <v>Delhi</v>
      </c>
      <c r="K3067">
        <v>0</v>
      </c>
    </row>
    <row r="3068" spans="1:11" x14ac:dyDescent="0.25">
      <c r="A3068" t="str">
        <v>DHARMACON</v>
      </c>
      <c r="B3068">
        <v>31768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RHS4531-EG57381</v>
      </c>
      <c r="G3068">
        <v>1</v>
      </c>
      <c r="H3068">
        <v>1</v>
      </c>
      <c r="I3068">
        <v>0</v>
      </c>
      <c r="J3068" t="str">
        <v>Kerala</v>
      </c>
      <c r="K3068" t="str">
        <v>Saturday (4-10-2025)</v>
      </c>
    </row>
    <row r="3069" spans="1:11" x14ac:dyDescent="0.25">
      <c r="A3069" t="str">
        <v>DHARMACON</v>
      </c>
      <c r="B3069">
        <v>6072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B-002000-UB-100</v>
      </c>
      <c r="G3069">
        <v>3</v>
      </c>
      <c r="H3069">
        <v>3</v>
      </c>
      <c r="I3069">
        <v>0</v>
      </c>
      <c r="J3069" t="str">
        <v>STOCK</v>
      </c>
      <c r="K3069">
        <v>0</v>
      </c>
    </row>
    <row r="3070" spans="1:11" x14ac:dyDescent="0.25">
      <c r="A3070" t="str">
        <v>DHARMACON</v>
      </c>
      <c r="B3070">
        <v>20856</v>
      </c>
      <c r="C3070" t="str">
        <v>Not Yet Received</v>
      </c>
      <c r="D3070" s="6" t="str">
        <v>Not Yet Received</v>
      </c>
      <c r="E3070" s="6" t="str">
        <v>Not Yet Received</v>
      </c>
      <c r="F3070" t="str">
        <v>T-2001-02</v>
      </c>
      <c r="G3070">
        <v>3</v>
      </c>
      <c r="H3070">
        <v>3</v>
      </c>
      <c r="I3070">
        <v>0</v>
      </c>
      <c r="J3070" t="str">
        <v>STOCK</v>
      </c>
      <c r="K3070">
        <v>0</v>
      </c>
    </row>
    <row r="3071" spans="1:11" x14ac:dyDescent="0.25">
      <c r="A3071" t="str">
        <v>DHARMACON</v>
      </c>
      <c r="B3071">
        <v>34584</v>
      </c>
      <c r="C3071" t="str">
        <v>Not Yet Received</v>
      </c>
      <c r="D3071" s="6" t="str">
        <v>Not Yet Received</v>
      </c>
      <c r="E3071" s="6" t="str">
        <v>Not Yet Received</v>
      </c>
      <c r="F3071" t="str">
        <v>T-2001-03</v>
      </c>
      <c r="G3071">
        <v>3</v>
      </c>
      <c r="H3071">
        <v>3</v>
      </c>
      <c r="I3071">
        <v>0</v>
      </c>
      <c r="J3071" t="str">
        <v>STOCK</v>
      </c>
      <c r="K3071">
        <v>0</v>
      </c>
    </row>
    <row r="3072" spans="1:11" x14ac:dyDescent="0.25">
      <c r="A3072" t="str">
        <v>BioLegend</v>
      </c>
      <c r="B3072">
        <v>13613.599999999999</v>
      </c>
      <c r="C3072" t="str">
        <v>Not Yet Received</v>
      </c>
      <c r="D3072" s="6" t="str">
        <v>Not Yet Received</v>
      </c>
      <c r="E3072" s="6" t="str">
        <v>Not Yet Received</v>
      </c>
      <c r="F3072">
        <v>100209</v>
      </c>
      <c r="G3072">
        <v>1</v>
      </c>
      <c r="H3072">
        <v>1</v>
      </c>
      <c r="I3072">
        <v>0</v>
      </c>
      <c r="J3072" t="str">
        <v>Bhuvneshwar</v>
      </c>
      <c r="K3072" t="str">
        <v>On Hold</v>
      </c>
    </row>
    <row r="3073" spans="1:11" x14ac:dyDescent="0.25">
      <c r="A3073" t="str">
        <v>BioLegend</v>
      </c>
      <c r="B3073">
        <v>6468</v>
      </c>
      <c r="C3073" t="str">
        <v>Not Yet Received</v>
      </c>
      <c r="D3073" s="6" t="str">
        <v>Not Yet Received</v>
      </c>
      <c r="E3073" s="6" t="str">
        <v>Not Yet Received</v>
      </c>
      <c r="F3073">
        <v>100219</v>
      </c>
      <c r="G3073">
        <v>1</v>
      </c>
      <c r="H3073">
        <v>1</v>
      </c>
      <c r="I3073">
        <v>0</v>
      </c>
      <c r="J3073" t="str">
        <v>Bhuvneshwar</v>
      </c>
      <c r="K3073" t="str">
        <v>On Hold</v>
      </c>
    </row>
    <row r="3074" spans="1:11" x14ac:dyDescent="0.25">
      <c r="A3074" t="str">
        <v>BioLegend</v>
      </c>
      <c r="B3074">
        <v>5051.2</v>
      </c>
      <c r="C3074" t="str">
        <v>Not Yet Received</v>
      </c>
      <c r="D3074" s="6" t="str">
        <v>Not Yet Received</v>
      </c>
      <c r="E3074" s="6" t="str">
        <v>Not Yet Received</v>
      </c>
      <c r="F3074">
        <v>100327</v>
      </c>
      <c r="G3074">
        <v>1</v>
      </c>
      <c r="H3074">
        <v>1</v>
      </c>
      <c r="I3074">
        <v>0</v>
      </c>
      <c r="J3074" t="str">
        <v>Hyderabad</v>
      </c>
      <c r="K3074" t="str">
        <v>Saturday (4-10-2025)</v>
      </c>
    </row>
    <row r="3075" spans="1:11" x14ac:dyDescent="0.25">
      <c r="A3075" t="str">
        <v>BioLegend</v>
      </c>
      <c r="B3075">
        <v>19712</v>
      </c>
      <c r="C3075" t="str">
        <v>Not Yet Received</v>
      </c>
      <c r="D3075" s="6" t="str">
        <v>Not Yet Received</v>
      </c>
      <c r="E3075" s="6" t="str">
        <v>Not Yet Received</v>
      </c>
      <c r="F3075">
        <v>100496</v>
      </c>
      <c r="G3075">
        <v>1</v>
      </c>
      <c r="H3075">
        <v>1</v>
      </c>
      <c r="I3075">
        <v>0</v>
      </c>
      <c r="J3075" t="str">
        <v>Kolkata</v>
      </c>
      <c r="K3075" t="str">
        <v>Monday (6-10-2025)</v>
      </c>
    </row>
    <row r="3076" spans="1:11" x14ac:dyDescent="0.25">
      <c r="A3076" t="str">
        <v>BioLegend</v>
      </c>
      <c r="B3076">
        <v>12196.8</v>
      </c>
      <c r="C3076" t="str">
        <v>Not Yet Received</v>
      </c>
      <c r="D3076" s="6" t="str">
        <v>Not Yet Received</v>
      </c>
      <c r="E3076" s="6" t="str">
        <v>Not Yet Received</v>
      </c>
      <c r="F3076">
        <v>100526</v>
      </c>
      <c r="G3076">
        <v>1</v>
      </c>
      <c r="H3076">
        <v>1</v>
      </c>
      <c r="I3076">
        <v>0</v>
      </c>
      <c r="J3076" t="str">
        <v>Kolkata</v>
      </c>
      <c r="K3076" t="str">
        <v>Monday (6-10-2025)</v>
      </c>
    </row>
    <row r="3077" spans="1:11" x14ac:dyDescent="0.25">
      <c r="A3077" t="str">
        <v>BioLegend</v>
      </c>
      <c r="B3077">
        <v>6468</v>
      </c>
      <c r="C3077" t="str">
        <v>Not Yet Received</v>
      </c>
      <c r="D3077" s="6" t="str">
        <v>Not Yet Received</v>
      </c>
      <c r="E3077" s="6" t="str">
        <v>Not Yet Received</v>
      </c>
      <c r="F3077">
        <v>101212</v>
      </c>
      <c r="G3077">
        <v>1</v>
      </c>
      <c r="H3077">
        <v>1</v>
      </c>
      <c r="I3077">
        <v>0</v>
      </c>
      <c r="J3077" t="str">
        <v>Kolkata</v>
      </c>
      <c r="K3077" t="str">
        <v>Monday (6-10-2025)</v>
      </c>
    </row>
    <row r="3078" spans="1:11" x14ac:dyDescent="0.25">
      <c r="A3078" t="str">
        <v>BioLegend</v>
      </c>
      <c r="B3078">
        <v>17740.8</v>
      </c>
      <c r="C3078" t="str">
        <v>Not Yet Received</v>
      </c>
      <c r="D3078" s="6" t="str">
        <v>Not Yet Received</v>
      </c>
      <c r="E3078" s="6" t="str">
        <v>Not Yet Received</v>
      </c>
      <c r="F3078">
        <v>101230</v>
      </c>
      <c r="G3078">
        <v>1</v>
      </c>
      <c r="H3078">
        <v>1</v>
      </c>
      <c r="I3078">
        <v>0</v>
      </c>
      <c r="J3078" t="str">
        <v>Mumbai</v>
      </c>
      <c r="K3078" t="str">
        <v>Saturday (4-10-2025)</v>
      </c>
    </row>
    <row r="3079" spans="1:11" x14ac:dyDescent="0.25">
      <c r="A3079" t="str">
        <v>BioLegend</v>
      </c>
      <c r="B3079">
        <v>15972</v>
      </c>
      <c r="C3079" t="str">
        <v>Not Yet Received</v>
      </c>
      <c r="D3079" s="6" t="str">
        <v>Not Yet Received</v>
      </c>
      <c r="E3079" s="6" t="str">
        <v>Not Yet Received</v>
      </c>
      <c r="F3079">
        <v>101251</v>
      </c>
      <c r="G3079">
        <v>1</v>
      </c>
      <c r="H3079">
        <v>1</v>
      </c>
      <c r="I3079">
        <v>0</v>
      </c>
      <c r="J3079" t="str">
        <v>Kerala</v>
      </c>
      <c r="K3079" t="str">
        <v>Saturday (4-10-2025)</v>
      </c>
    </row>
    <row r="3080" spans="1:11" x14ac:dyDescent="0.25">
      <c r="A3080" t="str">
        <v>BioLegend</v>
      </c>
      <c r="B3080">
        <v>18876</v>
      </c>
      <c r="C3080" t="str">
        <v>Not Yet Received</v>
      </c>
      <c r="D3080" s="6" t="str">
        <v>Not Yet Received</v>
      </c>
      <c r="E3080" s="6" t="str">
        <v>Not Yet Received</v>
      </c>
      <c r="F3080">
        <v>101337</v>
      </c>
      <c r="G3080">
        <v>1</v>
      </c>
      <c r="H3080">
        <v>1</v>
      </c>
      <c r="I3080">
        <v>0</v>
      </c>
      <c r="J3080" t="str">
        <v>Kolkata</v>
      </c>
      <c r="K3080" t="str">
        <v>Monday (6-10-2025)</v>
      </c>
    </row>
    <row r="3081" spans="1:11" x14ac:dyDescent="0.25">
      <c r="A3081" t="str">
        <v>BioLegend</v>
      </c>
      <c r="B3081">
        <v>9424.7999999999993</v>
      </c>
      <c r="C3081" t="str">
        <v>Not Yet Received</v>
      </c>
      <c r="D3081" s="6" t="str">
        <v>Not Yet Received</v>
      </c>
      <c r="E3081" s="6" t="str">
        <v>Not Yet Received</v>
      </c>
      <c r="F3081">
        <v>102615</v>
      </c>
      <c r="G3081">
        <v>1</v>
      </c>
      <c r="H3081">
        <v>1</v>
      </c>
      <c r="I3081">
        <v>0</v>
      </c>
      <c r="J3081" t="str">
        <v>Kolkata</v>
      </c>
      <c r="K3081" t="str">
        <v>Monday (6-10-2025)</v>
      </c>
    </row>
    <row r="3082" spans="1:11" x14ac:dyDescent="0.25">
      <c r="A3082" t="str">
        <v>BioLegend</v>
      </c>
      <c r="B3082">
        <v>5790.4</v>
      </c>
      <c r="C3082" t="str">
        <v>Not Yet Received</v>
      </c>
      <c r="D3082" s="6" t="str">
        <v>Not Yet Received</v>
      </c>
      <c r="E3082" s="6" t="str">
        <v>Not Yet Received</v>
      </c>
      <c r="F3082">
        <v>103025</v>
      </c>
      <c r="G3082">
        <v>1</v>
      </c>
      <c r="H3082">
        <v>1</v>
      </c>
      <c r="I3082">
        <v>0</v>
      </c>
      <c r="J3082" t="str">
        <v>Hyderabad</v>
      </c>
      <c r="K3082" t="str">
        <v>Saturday (4-10-2025)</v>
      </c>
    </row>
    <row r="3083" spans="1:11" x14ac:dyDescent="0.25">
      <c r="A3083" t="str">
        <v>BioLegend</v>
      </c>
      <c r="B3083">
        <v>13613.599999999999</v>
      </c>
      <c r="C3083" t="str">
        <v>Not Yet Received</v>
      </c>
      <c r="D3083" s="6" t="str">
        <v>Not Yet Received</v>
      </c>
      <c r="E3083" s="6" t="str">
        <v>Not Yet Received</v>
      </c>
      <c r="F3083">
        <v>103132</v>
      </c>
      <c r="G3083">
        <v>1</v>
      </c>
      <c r="H3083">
        <v>1</v>
      </c>
      <c r="I3083">
        <v>0</v>
      </c>
      <c r="J3083" t="str">
        <v>Kolkata</v>
      </c>
      <c r="K3083" t="str">
        <v>Monday (6-10-2025)</v>
      </c>
    </row>
    <row r="3084" spans="1:11" x14ac:dyDescent="0.25">
      <c r="A3084" t="str">
        <v>BioLegend</v>
      </c>
      <c r="B3084">
        <v>28710</v>
      </c>
      <c r="C3084" t="str">
        <v>Not Yet Received</v>
      </c>
      <c r="D3084" s="6" t="str">
        <v>Not Yet Received</v>
      </c>
      <c r="E3084" s="6" t="str">
        <v>Not Yet Received</v>
      </c>
      <c r="F3084">
        <v>103140</v>
      </c>
      <c r="G3084">
        <v>1</v>
      </c>
      <c r="H3084">
        <v>1</v>
      </c>
      <c r="I3084">
        <v>0</v>
      </c>
      <c r="J3084" t="str">
        <v>Kolkata</v>
      </c>
      <c r="K3084" t="str">
        <v>Monday (6-10-2025)</v>
      </c>
    </row>
    <row r="3085" spans="1:11" x14ac:dyDescent="0.25">
      <c r="A3085" t="str">
        <v>BioLegend</v>
      </c>
      <c r="B3085">
        <v>20394</v>
      </c>
      <c r="C3085" t="str">
        <v>Not Yet Received</v>
      </c>
      <c r="D3085" s="6" t="str">
        <v>Not Yet Received</v>
      </c>
      <c r="E3085" s="6" t="str">
        <v>Not Yet Received</v>
      </c>
      <c r="F3085">
        <v>103157</v>
      </c>
      <c r="G3085">
        <v>2</v>
      </c>
      <c r="H3085">
        <v>2</v>
      </c>
      <c r="I3085">
        <v>0</v>
      </c>
      <c r="J3085" t="str">
        <v>Bhuvneshwar</v>
      </c>
      <c r="K3085" t="str">
        <v>On Hold</v>
      </c>
    </row>
    <row r="3086" spans="1:11" x14ac:dyDescent="0.25">
      <c r="A3086" t="str">
        <v>BioLegend</v>
      </c>
      <c r="B3086">
        <v>4004</v>
      </c>
      <c r="C3086" t="str">
        <v>Not Yet Received</v>
      </c>
      <c r="D3086" s="6" t="str">
        <v>Not Yet Received</v>
      </c>
      <c r="E3086" s="6" t="str">
        <v>Not Yet Received</v>
      </c>
      <c r="F3086">
        <v>104103</v>
      </c>
      <c r="G3086">
        <v>1</v>
      </c>
      <c r="H3086">
        <v>1</v>
      </c>
      <c r="I3086">
        <v>0</v>
      </c>
      <c r="J3086" t="str">
        <v>Pune</v>
      </c>
      <c r="K3086" t="str">
        <v>Saturday (4-10-2025)</v>
      </c>
    </row>
    <row r="3087" spans="1:11" x14ac:dyDescent="0.25">
      <c r="A3087" t="str">
        <v>BioLegend</v>
      </c>
      <c r="B3087">
        <v>18726.400000000001</v>
      </c>
      <c r="C3087" t="str">
        <v>Not Yet Received</v>
      </c>
      <c r="D3087" s="6" t="str">
        <v>Not Yet Received</v>
      </c>
      <c r="E3087" s="6" t="str">
        <v>Not Yet Received</v>
      </c>
      <c r="F3087">
        <v>104106</v>
      </c>
      <c r="G3087">
        <v>1</v>
      </c>
      <c r="H3087">
        <v>1</v>
      </c>
      <c r="I3087">
        <v>0</v>
      </c>
      <c r="J3087" t="str">
        <v>Pune</v>
      </c>
      <c r="K3087" t="str">
        <v>Saturday (4-10-2025)</v>
      </c>
    </row>
    <row r="3088" spans="1:11" x14ac:dyDescent="0.25">
      <c r="A3088" t="str">
        <v>BioLegend</v>
      </c>
      <c r="B3088">
        <v>17740.8</v>
      </c>
      <c r="C3088" t="str">
        <v>Not Yet Received</v>
      </c>
      <c r="D3088" s="6" t="str">
        <v>Not Yet Received</v>
      </c>
      <c r="E3088" s="6" t="str">
        <v>Not Yet Received</v>
      </c>
      <c r="F3088">
        <v>105322</v>
      </c>
      <c r="G3088">
        <v>1</v>
      </c>
      <c r="H3088">
        <v>1</v>
      </c>
      <c r="I3088">
        <v>0</v>
      </c>
      <c r="J3088" t="str">
        <v>Kolkata</v>
      </c>
      <c r="K3088" t="str">
        <v>Monday (6-10-2025)</v>
      </c>
    </row>
    <row r="3089" spans="1:11" x14ac:dyDescent="0.25">
      <c r="A3089" t="str">
        <v>BioLegend</v>
      </c>
      <c r="B3089">
        <v>16447.2</v>
      </c>
      <c r="C3089" t="str">
        <v>Not Yet Received</v>
      </c>
      <c r="D3089" s="6" t="str">
        <v>Not Yet Received</v>
      </c>
      <c r="E3089" s="6" t="str">
        <v>Not Yet Received</v>
      </c>
      <c r="F3089">
        <v>106610</v>
      </c>
      <c r="G3089">
        <v>1</v>
      </c>
      <c r="H3089">
        <v>1</v>
      </c>
      <c r="I3089">
        <v>0</v>
      </c>
      <c r="J3089" t="str">
        <v>Delhi</v>
      </c>
      <c r="K3089">
        <v>0</v>
      </c>
    </row>
    <row r="3090" spans="1:11" x14ac:dyDescent="0.25">
      <c r="A3090" t="str">
        <v>BioLegend</v>
      </c>
      <c r="B3090">
        <v>7515.2000000000007</v>
      </c>
      <c r="C3090" t="str">
        <v>Not Yet Received</v>
      </c>
      <c r="D3090" s="6" t="str">
        <v>Not Yet Received</v>
      </c>
      <c r="E3090" s="6" t="str">
        <v>Not Yet Received</v>
      </c>
      <c r="F3090">
        <v>108907</v>
      </c>
      <c r="G3090">
        <v>1</v>
      </c>
      <c r="H3090">
        <v>1</v>
      </c>
      <c r="I3090">
        <v>0</v>
      </c>
      <c r="J3090" t="str">
        <v>Kolkata</v>
      </c>
      <c r="K3090" t="str">
        <v>Monday (6-10-2025)</v>
      </c>
    </row>
    <row r="3091" spans="1:11" x14ac:dyDescent="0.25">
      <c r="A3091" t="str">
        <v>BioLegend</v>
      </c>
      <c r="B3091">
        <v>4496.8</v>
      </c>
      <c r="C3091" t="str">
        <v>Not Yet Received</v>
      </c>
      <c r="D3091" s="6" t="str">
        <v>Not Yet Received</v>
      </c>
      <c r="E3091" s="6" t="str">
        <v>Not Yet Received</v>
      </c>
      <c r="F3091">
        <v>109207</v>
      </c>
      <c r="G3091">
        <v>1</v>
      </c>
      <c r="H3091">
        <v>1</v>
      </c>
      <c r="I3091">
        <v>0</v>
      </c>
      <c r="J3091" t="str">
        <v>Kolkata</v>
      </c>
      <c r="K3091" t="str">
        <v>Monday (6-10-2025)</v>
      </c>
    </row>
    <row r="3092" spans="1:11" x14ac:dyDescent="0.25">
      <c r="A3092" t="str">
        <v>BioLegend</v>
      </c>
      <c r="B3092">
        <v>18876</v>
      </c>
      <c r="C3092" t="str">
        <v>Not Yet Received</v>
      </c>
      <c r="D3092" s="6" t="str">
        <v>Not Yet Received</v>
      </c>
      <c r="E3092" s="6" t="str">
        <v>Not Yet Received</v>
      </c>
      <c r="F3092">
        <v>115555</v>
      </c>
      <c r="G3092">
        <v>1</v>
      </c>
      <c r="H3092">
        <v>1</v>
      </c>
      <c r="I3092">
        <v>0</v>
      </c>
      <c r="J3092" t="str">
        <v>Bhuvneshwar</v>
      </c>
      <c r="K3092" t="str">
        <v>On Hold</v>
      </c>
    </row>
    <row r="3093" spans="1:11" x14ac:dyDescent="0.25">
      <c r="A3093" t="str">
        <v>BioLegend</v>
      </c>
      <c r="B3093">
        <v>19272</v>
      </c>
      <c r="C3093" t="str">
        <v>Not Yet Received</v>
      </c>
      <c r="D3093" s="6" t="str">
        <v>Not Yet Received</v>
      </c>
      <c r="E3093" s="6" t="str">
        <v>Not Yet Received</v>
      </c>
      <c r="F3093">
        <v>117339</v>
      </c>
      <c r="G3093">
        <v>1</v>
      </c>
      <c r="H3093">
        <v>1</v>
      </c>
      <c r="I3093">
        <v>0</v>
      </c>
      <c r="J3093" t="str">
        <v>Bhuvneshwar</v>
      </c>
      <c r="K3093" t="str">
        <v>On Hold</v>
      </c>
    </row>
    <row r="3094" spans="1:11" x14ac:dyDescent="0.25">
      <c r="A3094" t="str">
        <v>BioLegend</v>
      </c>
      <c r="B3094">
        <v>25132.800000000003</v>
      </c>
      <c r="C3094" t="str">
        <v>Not Yet Received</v>
      </c>
      <c r="D3094" s="6" t="str">
        <v>Not Yet Received</v>
      </c>
      <c r="E3094" s="6" t="str">
        <v>Not Yet Received</v>
      </c>
      <c r="F3094">
        <v>119806</v>
      </c>
      <c r="G3094">
        <v>1</v>
      </c>
      <c r="H3094">
        <v>1</v>
      </c>
      <c r="I3094">
        <v>0</v>
      </c>
      <c r="J3094" t="str">
        <v>Pune</v>
      </c>
      <c r="K3094" t="str">
        <v>Saturday (4-10-2025)</v>
      </c>
    </row>
    <row r="3095" spans="1:11" x14ac:dyDescent="0.25">
      <c r="A3095" t="str">
        <v>BioLegend</v>
      </c>
      <c r="B3095">
        <v>8685.6</v>
      </c>
      <c r="C3095" t="str">
        <v>Not Yet Received</v>
      </c>
      <c r="D3095" s="6" t="str">
        <v>Not Yet Received</v>
      </c>
      <c r="E3095" s="6" t="str">
        <v>Not Yet Received</v>
      </c>
      <c r="F3095">
        <v>123110</v>
      </c>
      <c r="G3095">
        <v>1</v>
      </c>
      <c r="H3095">
        <v>1</v>
      </c>
      <c r="I3095">
        <v>0</v>
      </c>
      <c r="J3095" t="str">
        <v>Bhuvneshwar</v>
      </c>
      <c r="K3095" t="str">
        <v>On Hold</v>
      </c>
    </row>
    <row r="3096" spans="1:11" x14ac:dyDescent="0.25">
      <c r="A3096" t="str">
        <v>BioLegend</v>
      </c>
      <c r="B3096">
        <v>8808.7999999999993</v>
      </c>
      <c r="C3096" t="str">
        <v>Not Yet Received</v>
      </c>
      <c r="D3096" s="6" t="str">
        <v>Not Yet Received</v>
      </c>
      <c r="E3096" s="6" t="str">
        <v>Not Yet Received</v>
      </c>
      <c r="F3096">
        <v>123116</v>
      </c>
      <c r="G3096">
        <v>1</v>
      </c>
      <c r="H3096">
        <v>1</v>
      </c>
      <c r="I3096">
        <v>0</v>
      </c>
      <c r="J3096" t="str">
        <v>Hyderabad</v>
      </c>
      <c r="K3096" t="str">
        <v>Saturday (4-10-2025)</v>
      </c>
    </row>
    <row r="3097" spans="1:11" x14ac:dyDescent="0.25">
      <c r="A3097" t="str">
        <v>BioLegend</v>
      </c>
      <c r="B3097">
        <v>22052.799999999999</v>
      </c>
      <c r="C3097" t="str">
        <v>Not Yet Received</v>
      </c>
      <c r="D3097" s="6" t="str">
        <v>Not Yet Received</v>
      </c>
      <c r="E3097" s="6" t="str">
        <v>Not Yet Received</v>
      </c>
      <c r="F3097">
        <v>123128</v>
      </c>
      <c r="G3097">
        <v>1</v>
      </c>
      <c r="H3097">
        <v>1</v>
      </c>
      <c r="I3097">
        <v>0</v>
      </c>
      <c r="J3097" t="str">
        <v>Kolkata</v>
      </c>
      <c r="K3097" t="str">
        <v>Monday (6-10-2025)</v>
      </c>
    </row>
    <row r="3098" spans="1:11" x14ac:dyDescent="0.25">
      <c r="A3098" t="str">
        <v>BioLegend</v>
      </c>
      <c r="B3098">
        <v>16324</v>
      </c>
      <c r="C3098" t="str">
        <v>Not Yet Received</v>
      </c>
      <c r="D3098" s="6" t="str">
        <v>Not Yet Received</v>
      </c>
      <c r="E3098" s="6" t="str">
        <v>Not Yet Received</v>
      </c>
      <c r="F3098">
        <v>125226</v>
      </c>
      <c r="G3098">
        <v>1</v>
      </c>
      <c r="H3098">
        <v>1</v>
      </c>
      <c r="I3098">
        <v>0</v>
      </c>
      <c r="J3098" t="str">
        <v>Bhuvneshwar</v>
      </c>
      <c r="K3098" t="str">
        <v>On Hold</v>
      </c>
    </row>
    <row r="3099" spans="1:11" x14ac:dyDescent="0.25">
      <c r="A3099" t="str">
        <v>BioLegend</v>
      </c>
      <c r="B3099">
        <v>19157.599999999999</v>
      </c>
      <c r="C3099" t="str">
        <v>Not Yet Received</v>
      </c>
      <c r="D3099" s="6" t="str">
        <v>Not Yet Received</v>
      </c>
      <c r="E3099" s="6" t="str">
        <v>Not Yet Received</v>
      </c>
      <c r="F3099">
        <v>126622</v>
      </c>
      <c r="G3099">
        <v>1</v>
      </c>
      <c r="H3099">
        <v>1</v>
      </c>
      <c r="I3099">
        <v>0</v>
      </c>
      <c r="J3099" t="str">
        <v>Bhuvneshwar</v>
      </c>
      <c r="K3099" t="str">
        <v>On Hold</v>
      </c>
    </row>
    <row r="3100" spans="1:11" x14ac:dyDescent="0.25">
      <c r="A3100" t="str">
        <v>BioLegend</v>
      </c>
      <c r="B3100">
        <v>19272</v>
      </c>
      <c r="C3100" t="str">
        <v>Not Yet Received</v>
      </c>
      <c r="D3100" s="6" t="str">
        <v>Not Yet Received</v>
      </c>
      <c r="E3100" s="6" t="str">
        <v>Not Yet Received</v>
      </c>
      <c r="F3100">
        <v>126633</v>
      </c>
      <c r="G3100">
        <v>1</v>
      </c>
      <c r="H3100">
        <v>1</v>
      </c>
      <c r="I3100">
        <v>0</v>
      </c>
      <c r="J3100" t="str">
        <v>Kolkata</v>
      </c>
      <c r="K3100" t="str">
        <v>Monday (6-10-2025)</v>
      </c>
    </row>
    <row r="3101" spans="1:11" x14ac:dyDescent="0.25">
      <c r="A3101" t="str">
        <v>BioLegend</v>
      </c>
      <c r="B3101">
        <v>17432.8</v>
      </c>
      <c r="C3101" t="str">
        <v>Not Yet Received</v>
      </c>
      <c r="D3101" s="6" t="str">
        <v>Not Yet Received</v>
      </c>
      <c r="E3101" s="6" t="str">
        <v>Not Yet Received</v>
      </c>
      <c r="F3101">
        <v>127608</v>
      </c>
      <c r="G3101">
        <v>1</v>
      </c>
      <c r="H3101">
        <v>1</v>
      </c>
      <c r="I3101">
        <v>0</v>
      </c>
      <c r="J3101" t="str">
        <v>Kolkata</v>
      </c>
      <c r="K3101" t="str">
        <v>Monday (6-10-2025)</v>
      </c>
    </row>
    <row r="3102" spans="1:11" x14ac:dyDescent="0.25">
      <c r="A3102" t="str">
        <v>BioLegend</v>
      </c>
      <c r="B3102">
        <v>18664.8</v>
      </c>
      <c r="C3102" t="str">
        <v>Not Yet Received</v>
      </c>
      <c r="D3102" s="6" t="str">
        <v>Not Yet Received</v>
      </c>
      <c r="E3102" s="6" t="str">
        <v>Not Yet Received</v>
      </c>
      <c r="F3102">
        <v>127618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19157.599999999999</v>
      </c>
      <c r="C3103" t="str">
        <v>Not Yet Received</v>
      </c>
      <c r="D3103" s="6" t="str">
        <v>Not Yet Received</v>
      </c>
      <c r="E3103" s="6" t="str">
        <v>Not Yet Received</v>
      </c>
      <c r="F3103">
        <v>128026</v>
      </c>
      <c r="G3103">
        <v>1</v>
      </c>
      <c r="H3103">
        <v>1</v>
      </c>
      <c r="I3103">
        <v>0</v>
      </c>
      <c r="J3103" t="str">
        <v>Bhuvneshwar</v>
      </c>
      <c r="K3103" t="str">
        <v>On Hold</v>
      </c>
    </row>
    <row r="3104" spans="1:11" x14ac:dyDescent="0.25">
      <c r="A3104" t="str">
        <v>BioLegend</v>
      </c>
      <c r="B3104">
        <v>10841.6</v>
      </c>
      <c r="C3104" t="str">
        <v>Not Yet Received</v>
      </c>
      <c r="D3104" s="6" t="str">
        <v>Not Yet Received</v>
      </c>
      <c r="E3104" s="6" t="str">
        <v>Not Yet Received</v>
      </c>
      <c r="F3104">
        <v>128811</v>
      </c>
      <c r="G3104">
        <v>1</v>
      </c>
      <c r="H3104">
        <v>1</v>
      </c>
      <c r="I3104">
        <v>0</v>
      </c>
      <c r="J3104" t="str">
        <v>Bhuvneshwar</v>
      </c>
      <c r="K3104" t="str">
        <v>On Hold</v>
      </c>
    </row>
    <row r="3105" spans="1:11" x14ac:dyDescent="0.25">
      <c r="A3105" t="str">
        <v>BioLegend</v>
      </c>
      <c r="B3105">
        <v>7638.4</v>
      </c>
      <c r="C3105" t="str">
        <v>Not Yet Received</v>
      </c>
      <c r="D3105" s="6" t="str">
        <v>Not Yet Received</v>
      </c>
      <c r="E3105" s="6" t="str">
        <v>Not Yet Received</v>
      </c>
      <c r="F3105">
        <v>130213</v>
      </c>
      <c r="G3105">
        <v>1</v>
      </c>
      <c r="H3105">
        <v>1</v>
      </c>
      <c r="I3105">
        <v>0</v>
      </c>
      <c r="J3105" t="str">
        <v>Bhuvneshwar</v>
      </c>
      <c r="K3105" t="str">
        <v>On Hold</v>
      </c>
    </row>
    <row r="3106" spans="1:11" x14ac:dyDescent="0.25">
      <c r="A3106" t="str">
        <v>BioLegend</v>
      </c>
      <c r="B3106">
        <v>12812.8</v>
      </c>
      <c r="C3106" t="str">
        <v>Not Yet Received</v>
      </c>
      <c r="D3106" s="6" t="str">
        <v>Not Yet Received</v>
      </c>
      <c r="E3106" s="6" t="str">
        <v>Not Yet Received</v>
      </c>
      <c r="F3106">
        <v>137221</v>
      </c>
      <c r="G3106">
        <v>1</v>
      </c>
      <c r="H3106">
        <v>1</v>
      </c>
      <c r="I3106">
        <v>0</v>
      </c>
      <c r="J3106" t="str">
        <v>Kolkata</v>
      </c>
      <c r="K3106" t="str">
        <v>Monday (6-10-2025)</v>
      </c>
    </row>
    <row r="3107" spans="1:11" x14ac:dyDescent="0.25">
      <c r="A3107" t="str">
        <v>BioLegend</v>
      </c>
      <c r="B3107">
        <v>16324</v>
      </c>
      <c r="C3107" t="str">
        <v>Not Yet Received</v>
      </c>
      <c r="D3107" s="6" t="str">
        <v>Not Yet Received</v>
      </c>
      <c r="E3107" s="6" t="str">
        <v>Not Yet Received</v>
      </c>
      <c r="F3107" t="str">
        <v>139316</v>
      </c>
      <c r="G3107">
        <v>1</v>
      </c>
      <c r="H3107">
        <v>1</v>
      </c>
      <c r="I3107">
        <v>0</v>
      </c>
      <c r="J3107" t="str">
        <v>Kerala</v>
      </c>
      <c r="K3107" t="str">
        <v>Saturday (4-10-2025)</v>
      </c>
    </row>
    <row r="3108" spans="1:11" x14ac:dyDescent="0.25">
      <c r="A3108" t="str">
        <v>BioLegend</v>
      </c>
      <c r="B3108">
        <v>8377.6</v>
      </c>
      <c r="C3108" t="str">
        <v>Not Yet Received</v>
      </c>
      <c r="D3108" s="6" t="str">
        <v>Not Yet Received</v>
      </c>
      <c r="E3108" s="6" t="str">
        <v>Not Yet Received</v>
      </c>
      <c r="F3108">
        <v>141703</v>
      </c>
      <c r="G3108">
        <v>1</v>
      </c>
      <c r="H3108">
        <v>1</v>
      </c>
      <c r="I3108">
        <v>0</v>
      </c>
      <c r="J3108" t="str">
        <v>Hyderabad</v>
      </c>
      <c r="K3108" t="str">
        <v>Saturday (4-10-2025)</v>
      </c>
    </row>
    <row r="3109" spans="1:11" x14ac:dyDescent="0.25">
      <c r="A3109" t="str">
        <v>BioLegend</v>
      </c>
      <c r="B3109">
        <v>13464</v>
      </c>
      <c r="C3109" t="str">
        <v>Not Yet Received</v>
      </c>
      <c r="D3109" s="6" t="str">
        <v>Not Yet Received</v>
      </c>
      <c r="E3109" s="6" t="str">
        <v>Not Yet Received</v>
      </c>
      <c r="F3109">
        <v>141717</v>
      </c>
      <c r="G3109">
        <v>1</v>
      </c>
      <c r="H3109">
        <v>1</v>
      </c>
      <c r="I3109">
        <v>0</v>
      </c>
      <c r="J3109" t="str">
        <v>Bhuvneshwar</v>
      </c>
      <c r="K3109" t="str">
        <v>On Hold</v>
      </c>
    </row>
    <row r="3110" spans="1:11" x14ac:dyDescent="0.25">
      <c r="A3110" t="str">
        <v>BioLegend</v>
      </c>
      <c r="B3110">
        <v>18048.8</v>
      </c>
      <c r="C3110" t="str">
        <v>Not Yet Received</v>
      </c>
      <c r="D3110" s="6" t="str">
        <v>Not Yet Received</v>
      </c>
      <c r="E3110" s="6" t="str">
        <v>Not Yet Received</v>
      </c>
      <c r="F3110">
        <v>141734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15972</v>
      </c>
      <c r="C3111" t="str">
        <v>Not Yet Received</v>
      </c>
      <c r="D3111" s="6" t="str">
        <v>Not Yet Received</v>
      </c>
      <c r="E3111" s="6" t="str">
        <v>Not Yet Received</v>
      </c>
      <c r="F3111">
        <v>142111</v>
      </c>
      <c r="G3111">
        <v>1</v>
      </c>
      <c r="H3111">
        <v>1</v>
      </c>
      <c r="I3111">
        <v>0</v>
      </c>
      <c r="J3111" t="str">
        <v>Bhuvneshwar</v>
      </c>
      <c r="K3111" t="str">
        <v>On Hold</v>
      </c>
    </row>
    <row r="3112" spans="1:11" x14ac:dyDescent="0.25">
      <c r="A3112" t="str">
        <v>BioLegend</v>
      </c>
      <c r="B3112">
        <v>13068</v>
      </c>
      <c r="C3112" t="str">
        <v>Not Yet Received</v>
      </c>
      <c r="D3112" s="6" t="str">
        <v>Not Yet Received</v>
      </c>
      <c r="E3112" s="6" t="str">
        <v>Not Yet Received</v>
      </c>
      <c r="F3112">
        <v>145209</v>
      </c>
      <c r="G3112">
        <v>1</v>
      </c>
      <c r="H3112">
        <v>1</v>
      </c>
      <c r="I3112">
        <v>0</v>
      </c>
      <c r="J3112" t="str">
        <v>Kolkata</v>
      </c>
      <c r="K3112" t="str">
        <v>Monday (6-10-2025)</v>
      </c>
    </row>
    <row r="3113" spans="1:11" x14ac:dyDescent="0.25">
      <c r="A3113" t="str">
        <v>BioLegend</v>
      </c>
      <c r="B3113">
        <v>9424.7999999999993</v>
      </c>
      <c r="C3113" t="str">
        <v>Not Yet Received</v>
      </c>
      <c r="D3113" s="6" t="str">
        <v>Not Yet Received</v>
      </c>
      <c r="E3113" s="6" t="str">
        <v>Not Yet Received</v>
      </c>
      <c r="F3113">
        <v>160908</v>
      </c>
      <c r="G3113">
        <v>1</v>
      </c>
      <c r="H3113">
        <v>1</v>
      </c>
      <c r="I3113">
        <v>0</v>
      </c>
      <c r="J3113" t="str">
        <v>Pune</v>
      </c>
      <c r="K3113" t="str">
        <v>Saturday (4-10-2025)</v>
      </c>
    </row>
    <row r="3114" spans="1:11" x14ac:dyDescent="0.25">
      <c r="A3114" t="str">
        <v>BioLegend</v>
      </c>
      <c r="B3114">
        <v>16500</v>
      </c>
      <c r="C3114" t="str">
        <v>Not Yet Received</v>
      </c>
      <c r="D3114" s="6" t="str">
        <v>Not Yet Received</v>
      </c>
      <c r="E3114" s="6" t="str">
        <v>Not Yet Received</v>
      </c>
      <c r="F3114">
        <v>160909</v>
      </c>
      <c r="G3114">
        <v>1</v>
      </c>
      <c r="H3114">
        <v>1</v>
      </c>
      <c r="I3114">
        <v>0</v>
      </c>
      <c r="J3114" t="str">
        <v>Pune</v>
      </c>
      <c r="K3114" t="str">
        <v>Saturday (4-10-2025)</v>
      </c>
    </row>
    <row r="3115" spans="1:11" x14ac:dyDescent="0.25">
      <c r="A3115" t="str">
        <v>BioLegend</v>
      </c>
      <c r="B3115">
        <v>17001.599999999999</v>
      </c>
      <c r="C3115" t="str">
        <v>Not Yet Received</v>
      </c>
      <c r="D3115" s="6" t="str">
        <v>Not Yet Received</v>
      </c>
      <c r="E3115" s="6" t="str">
        <v>Not Yet Received</v>
      </c>
      <c r="F3115">
        <v>300326</v>
      </c>
      <c r="G3115">
        <v>1</v>
      </c>
      <c r="H3115">
        <v>1</v>
      </c>
      <c r="I3115">
        <v>0</v>
      </c>
      <c r="J3115" t="str">
        <v>Gujrat</v>
      </c>
      <c r="K3115" t="str">
        <v>Saturday (4-10-2025)</v>
      </c>
    </row>
    <row r="3116" spans="1:11" x14ac:dyDescent="0.25">
      <c r="A3116" t="str">
        <v>BioLegend</v>
      </c>
      <c r="B3116">
        <v>28314</v>
      </c>
      <c r="C3116" t="str">
        <v>Not Yet Received</v>
      </c>
      <c r="D3116" s="6" t="str">
        <v>Not Yet Received</v>
      </c>
      <c r="E3116" s="6" t="str">
        <v>Not Yet Received</v>
      </c>
      <c r="F3116">
        <v>301344</v>
      </c>
      <c r="G3116">
        <v>2</v>
      </c>
      <c r="H3116">
        <v>2</v>
      </c>
      <c r="I3116">
        <v>0</v>
      </c>
      <c r="J3116" t="str">
        <v>Mumbai</v>
      </c>
      <c r="K3116" t="str">
        <v>Saturday (4-10-2025)</v>
      </c>
    </row>
    <row r="3117" spans="1:11" x14ac:dyDescent="0.25">
      <c r="A3117" t="str">
        <v>BioLegend</v>
      </c>
      <c r="B3117">
        <v>24816</v>
      </c>
      <c r="C3117" t="str">
        <v>Not Yet Received</v>
      </c>
      <c r="D3117" s="6" t="str">
        <v>Not Yet Received</v>
      </c>
      <c r="E3117" s="6" t="str">
        <v>Not Yet Received</v>
      </c>
      <c r="F3117">
        <v>302048</v>
      </c>
      <c r="G3117">
        <v>1</v>
      </c>
      <c r="H3117">
        <v>1</v>
      </c>
      <c r="I3117">
        <v>0</v>
      </c>
      <c r="J3117" t="str">
        <v>Mumbai</v>
      </c>
      <c r="K3117" t="str">
        <v>Saturday (4-10-2025)</v>
      </c>
    </row>
    <row r="3118" spans="1:11" x14ac:dyDescent="0.25">
      <c r="A3118" t="str">
        <v>BioLegend</v>
      </c>
      <c r="B3118">
        <v>23531.199999999997</v>
      </c>
      <c r="C3118" t="str">
        <v>Not Yet Received</v>
      </c>
      <c r="D3118" s="6" t="str">
        <v>Not Yet Received</v>
      </c>
      <c r="E3118" s="6" t="str">
        <v>Not Yet Received</v>
      </c>
      <c r="F3118">
        <v>302120</v>
      </c>
      <c r="G3118">
        <v>1</v>
      </c>
      <c r="H3118">
        <v>1</v>
      </c>
      <c r="I3118">
        <v>0</v>
      </c>
      <c r="J3118" t="str">
        <v>Mumbai</v>
      </c>
      <c r="K3118" t="str">
        <v>Saturday (4-10-2025)</v>
      </c>
    </row>
    <row r="3119" spans="1:11" x14ac:dyDescent="0.25">
      <c r="A3119" t="str">
        <v>BioLegend</v>
      </c>
      <c r="B3119">
        <v>6468</v>
      </c>
      <c r="C3119" t="str">
        <v>Not Yet Received</v>
      </c>
      <c r="D3119" s="6" t="str">
        <v>Not Yet Received</v>
      </c>
      <c r="E3119" s="6" t="str">
        <v>Not Yet Received</v>
      </c>
      <c r="F3119">
        <v>302212</v>
      </c>
      <c r="G3119">
        <v>1</v>
      </c>
      <c r="H3119">
        <v>1</v>
      </c>
      <c r="I3119">
        <v>0</v>
      </c>
      <c r="J3119" t="str">
        <v>Gujrat</v>
      </c>
      <c r="K3119" t="str">
        <v>Saturday (4-10-2025)</v>
      </c>
    </row>
    <row r="3120" spans="1:11" x14ac:dyDescent="0.25">
      <c r="A3120" t="str">
        <v>BioLegend</v>
      </c>
      <c r="B3120">
        <v>6468</v>
      </c>
      <c r="C3120" t="str">
        <v>Not Yet Received</v>
      </c>
      <c r="D3120" s="6" t="str">
        <v>Not Yet Received</v>
      </c>
      <c r="E3120" s="6" t="str">
        <v>Not Yet Received</v>
      </c>
      <c r="F3120">
        <v>302212</v>
      </c>
      <c r="G3120">
        <v>1</v>
      </c>
      <c r="H3120">
        <v>1</v>
      </c>
      <c r="I3120">
        <v>0</v>
      </c>
      <c r="J3120" t="str">
        <v>Kanpur</v>
      </c>
      <c r="K3120" t="str">
        <v>Saturday (4-10-2025)</v>
      </c>
    </row>
    <row r="3121" spans="1:11" x14ac:dyDescent="0.25">
      <c r="A3121" t="str">
        <v>BioLegend</v>
      </c>
      <c r="B3121">
        <v>8808.7999999999993</v>
      </c>
      <c r="C3121" t="str">
        <v>Not Yet Received</v>
      </c>
      <c r="D3121" s="6" t="str">
        <v>Not Yet Received</v>
      </c>
      <c r="E3121" s="6" t="str">
        <v>Not Yet Received</v>
      </c>
      <c r="F3121">
        <v>302611</v>
      </c>
      <c r="G3121">
        <v>1</v>
      </c>
      <c r="H3121">
        <v>1</v>
      </c>
      <c r="I3121">
        <v>0</v>
      </c>
      <c r="J3121" t="str">
        <v>Kanpur</v>
      </c>
      <c r="K3121" t="str">
        <v>Saturday (4-10-2025)</v>
      </c>
    </row>
    <row r="3122" spans="1:11" x14ac:dyDescent="0.25">
      <c r="A3122" t="str">
        <v>BioLegend</v>
      </c>
      <c r="B3122">
        <v>7946.4</v>
      </c>
      <c r="C3122" t="str">
        <v>Not Yet Received</v>
      </c>
      <c r="D3122" s="6" t="str">
        <v>Not Yet Received</v>
      </c>
      <c r="E3122" s="6" t="str">
        <v>Not Yet Received</v>
      </c>
      <c r="F3122">
        <v>305105</v>
      </c>
      <c r="G3122">
        <v>1</v>
      </c>
      <c r="H3122">
        <v>1</v>
      </c>
      <c r="I3122">
        <v>0</v>
      </c>
      <c r="J3122" t="str">
        <v>Kerala</v>
      </c>
      <c r="K3122" t="str">
        <v>Saturday (4-10-2025)</v>
      </c>
    </row>
    <row r="3123" spans="1:11" x14ac:dyDescent="0.25">
      <c r="A3123" t="str">
        <v>BioLegend</v>
      </c>
      <c r="B3123">
        <v>9055.2000000000007</v>
      </c>
      <c r="C3123" t="str">
        <v>Not Yet Received</v>
      </c>
      <c r="D3123" s="6" t="str">
        <v>Not Yet Received</v>
      </c>
      <c r="E3123" s="6" t="str">
        <v>Not Yet Received</v>
      </c>
      <c r="F3123">
        <v>305629</v>
      </c>
      <c r="G3123">
        <v>1</v>
      </c>
      <c r="H3123">
        <v>1</v>
      </c>
      <c r="I3123">
        <v>0</v>
      </c>
      <c r="J3123" t="str">
        <v>Kanpur</v>
      </c>
      <c r="K3123" t="str">
        <v>Saturday (4-10-2025)</v>
      </c>
    </row>
    <row r="3124" spans="1:11" x14ac:dyDescent="0.25">
      <c r="A3124" t="str">
        <v>BioLegend</v>
      </c>
      <c r="B3124">
        <v>18048.8</v>
      </c>
      <c r="C3124" t="str">
        <v>Not Yet Received</v>
      </c>
      <c r="D3124" s="6" t="str">
        <v>Not Yet Received</v>
      </c>
      <c r="E3124" s="6" t="str">
        <v>Not Yet Received</v>
      </c>
      <c r="F3124">
        <v>306008</v>
      </c>
      <c r="G3124">
        <v>1</v>
      </c>
      <c r="H3124">
        <v>1</v>
      </c>
      <c r="I3124">
        <v>0</v>
      </c>
      <c r="J3124" t="str">
        <v>Mumbai</v>
      </c>
      <c r="K3124" t="str">
        <v>Saturday (4-10-2025)</v>
      </c>
    </row>
    <row r="3125" spans="1:11" x14ac:dyDescent="0.25">
      <c r="A3125" t="str">
        <v>BioLegend</v>
      </c>
      <c r="B3125">
        <v>29436</v>
      </c>
      <c r="C3125" t="str">
        <v>Not Yet Received</v>
      </c>
      <c r="D3125" s="6" t="str">
        <v>Not Yet Received</v>
      </c>
      <c r="E3125" s="6" t="str">
        <v>Not Yet Received</v>
      </c>
      <c r="F3125">
        <v>306026</v>
      </c>
      <c r="G3125">
        <v>4</v>
      </c>
      <c r="H3125">
        <v>4</v>
      </c>
      <c r="I3125">
        <v>0</v>
      </c>
      <c r="J3125" t="str">
        <v>Mumbai</v>
      </c>
      <c r="K3125" t="str">
        <v>Saturday (4-10-2025)</v>
      </c>
    </row>
    <row r="3126" spans="1:11" x14ac:dyDescent="0.25">
      <c r="A3126" t="str">
        <v>BioLegend</v>
      </c>
      <c r="B3126">
        <v>15769.599999999999</v>
      </c>
      <c r="C3126" t="str">
        <v>Not Yet Received</v>
      </c>
      <c r="D3126" s="6" t="str">
        <v>Not Yet Received</v>
      </c>
      <c r="E3126" s="6" t="str">
        <v>Not Yet Received</v>
      </c>
      <c r="F3126">
        <v>306308</v>
      </c>
      <c r="G3126">
        <v>1</v>
      </c>
      <c r="H3126">
        <v>1</v>
      </c>
      <c r="I3126">
        <v>0</v>
      </c>
      <c r="J3126" t="str">
        <v>Mumbai</v>
      </c>
      <c r="K3126" t="str">
        <v>Saturday (4-10-2025)</v>
      </c>
    </row>
    <row r="3127" spans="1:11" x14ac:dyDescent="0.25">
      <c r="A3127" t="str">
        <v>BioLegend</v>
      </c>
      <c r="B3127">
        <v>11580.8</v>
      </c>
      <c r="C3127" t="str">
        <v>Not Yet Received</v>
      </c>
      <c r="D3127" s="6" t="str">
        <v>Not Yet Received</v>
      </c>
      <c r="E3127" s="6" t="str">
        <v>Not Yet Received</v>
      </c>
      <c r="F3127">
        <v>306704</v>
      </c>
      <c r="G3127">
        <v>1</v>
      </c>
      <c r="H3127">
        <v>1</v>
      </c>
      <c r="I3127">
        <v>0</v>
      </c>
      <c r="J3127" t="str">
        <v>Kerala</v>
      </c>
      <c r="K3127" t="str">
        <v>Saturday (4-10-2025)</v>
      </c>
    </row>
    <row r="3128" spans="1:11" x14ac:dyDescent="0.25">
      <c r="A3128" t="str">
        <v>BioLegend</v>
      </c>
      <c r="B3128">
        <v>28710</v>
      </c>
      <c r="C3128" t="str">
        <v>Not Yet Received</v>
      </c>
      <c r="D3128" s="6" t="str">
        <v>Not Yet Received</v>
      </c>
      <c r="E3128" s="6" t="str">
        <v>Not Yet Received</v>
      </c>
      <c r="F3128">
        <v>306740</v>
      </c>
      <c r="G3128">
        <v>1</v>
      </c>
      <c r="H3128">
        <v>1</v>
      </c>
      <c r="I3128">
        <v>0</v>
      </c>
      <c r="J3128" t="str">
        <v>Kerala</v>
      </c>
      <c r="K3128" t="str">
        <v>Saturday (4-10-2025)</v>
      </c>
    </row>
    <row r="3129" spans="1:11" x14ac:dyDescent="0.25">
      <c r="A3129" t="str">
        <v>BioLegend</v>
      </c>
      <c r="B3129">
        <v>28314</v>
      </c>
      <c r="C3129" t="str">
        <v>Not Yet Received</v>
      </c>
      <c r="D3129" s="6" t="str">
        <v>Not Yet Received</v>
      </c>
      <c r="E3129" s="6" t="str">
        <v>Not Yet Received</v>
      </c>
      <c r="F3129">
        <v>307640</v>
      </c>
      <c r="G3129">
        <v>2</v>
      </c>
      <c r="H3129">
        <v>2</v>
      </c>
      <c r="I3129">
        <v>0</v>
      </c>
      <c r="J3129" t="str">
        <v>Mumbai</v>
      </c>
      <c r="K3129" t="str">
        <v>Saturday (4-10-2025)</v>
      </c>
    </row>
    <row r="3130" spans="1:11" x14ac:dyDescent="0.25">
      <c r="A3130" t="str">
        <v>BioLegend</v>
      </c>
      <c r="B3130">
        <v>25080</v>
      </c>
      <c r="C3130" t="str">
        <v>Not Yet Received</v>
      </c>
      <c r="D3130" s="6" t="str">
        <v>Not Yet Received</v>
      </c>
      <c r="E3130" s="6" t="str">
        <v>Not Yet Received</v>
      </c>
      <c r="F3130">
        <v>307646</v>
      </c>
      <c r="G3130">
        <v>3</v>
      </c>
      <c r="H3130">
        <v>3</v>
      </c>
      <c r="I3130">
        <v>0</v>
      </c>
      <c r="J3130" t="str">
        <v>Mumbai</v>
      </c>
      <c r="K3130" t="str">
        <v>Saturday (4-10-2025)</v>
      </c>
    </row>
    <row r="3131" spans="1:11" x14ac:dyDescent="0.25">
      <c r="A3131" t="str">
        <v>BioLegend</v>
      </c>
      <c r="B3131">
        <v>25080</v>
      </c>
      <c r="C3131" t="str">
        <v>Not Yet Received</v>
      </c>
      <c r="D3131" s="6" t="str">
        <v>Not Yet Received</v>
      </c>
      <c r="E3131" s="6" t="str">
        <v>Not Yet Received</v>
      </c>
      <c r="F3131">
        <v>307646</v>
      </c>
      <c r="G3131">
        <v>1</v>
      </c>
      <c r="H3131">
        <v>1</v>
      </c>
      <c r="I3131">
        <v>0</v>
      </c>
      <c r="J3131" t="str">
        <v>Mumbai</v>
      </c>
      <c r="K3131" t="str">
        <v>Saturday (4-10-2025)</v>
      </c>
    </row>
    <row r="3132" spans="1:11" x14ac:dyDescent="0.25">
      <c r="A3132" t="str">
        <v>BioLegend</v>
      </c>
      <c r="B3132">
        <v>25080</v>
      </c>
      <c r="C3132" t="str">
        <v>Not Yet Received</v>
      </c>
      <c r="D3132" s="6" t="str">
        <v>Not Yet Received</v>
      </c>
      <c r="E3132" s="6" t="str">
        <v>Not Yet Received</v>
      </c>
      <c r="F3132">
        <v>307646</v>
      </c>
      <c r="G3132">
        <v>20</v>
      </c>
      <c r="H3132">
        <v>20</v>
      </c>
      <c r="I3132">
        <v>0</v>
      </c>
      <c r="J3132" t="str">
        <v>Mumbai</v>
      </c>
      <c r="K3132" t="str">
        <v>Saturday (4-10-2025)</v>
      </c>
    </row>
    <row r="3133" spans="1:11" x14ac:dyDescent="0.25">
      <c r="A3133" t="str">
        <v>BioLegend</v>
      </c>
      <c r="B3133">
        <v>8069.6</v>
      </c>
      <c r="C3133" t="str">
        <v>Not Yet Received</v>
      </c>
      <c r="D3133" s="6" t="str">
        <v>Not Yet Received</v>
      </c>
      <c r="E3133" s="6" t="str">
        <v>Not Yet Received</v>
      </c>
      <c r="F3133">
        <v>310805</v>
      </c>
      <c r="G3133">
        <v>1</v>
      </c>
      <c r="H3133">
        <v>1</v>
      </c>
      <c r="I3133">
        <v>0</v>
      </c>
      <c r="J3133" t="str">
        <v>Kanpur</v>
      </c>
      <c r="K3133" t="str">
        <v>Saturday (4-10-2025)</v>
      </c>
    </row>
    <row r="3134" spans="1:11" x14ac:dyDescent="0.25">
      <c r="A3134" t="str">
        <v>BioLegend</v>
      </c>
      <c r="B3134">
        <v>4435.2</v>
      </c>
      <c r="C3134" t="str">
        <v>Not Yet Received</v>
      </c>
      <c r="D3134" s="6" t="str">
        <v>Not Yet Received</v>
      </c>
      <c r="E3134" s="6" t="str">
        <v>Not Yet Received</v>
      </c>
      <c r="F3134" t="str">
        <v>310909</v>
      </c>
      <c r="G3134">
        <v>1</v>
      </c>
      <c r="H3134">
        <v>1</v>
      </c>
      <c r="I3134">
        <v>0</v>
      </c>
      <c r="J3134" t="str">
        <v>Kanpur</v>
      </c>
      <c r="K3134" t="str">
        <v>Saturday (4-10-2025)</v>
      </c>
    </row>
    <row r="3135" spans="1:11" x14ac:dyDescent="0.25">
      <c r="A3135" t="str">
        <v>BioLegend</v>
      </c>
      <c r="B3135">
        <v>9548</v>
      </c>
      <c r="C3135" t="str">
        <v>Not Yet Received</v>
      </c>
      <c r="D3135" s="6" t="str">
        <v>Not Yet Received</v>
      </c>
      <c r="E3135" s="6" t="str">
        <v>Not Yet Received</v>
      </c>
      <c r="F3135">
        <v>310913</v>
      </c>
      <c r="G3135">
        <v>1</v>
      </c>
      <c r="H3135">
        <v>1</v>
      </c>
      <c r="I3135">
        <v>0</v>
      </c>
      <c r="J3135" t="str">
        <v>Kanpur</v>
      </c>
      <c r="K3135" t="str">
        <v>Saturday (4-10-2025)</v>
      </c>
    </row>
    <row r="3136" spans="1:11" x14ac:dyDescent="0.25">
      <c r="A3136" t="str">
        <v>BioLegend</v>
      </c>
      <c r="B3136">
        <v>28710</v>
      </c>
      <c r="C3136" t="str">
        <v>Not Yet Received</v>
      </c>
      <c r="D3136" s="6" t="str">
        <v>Not Yet Received</v>
      </c>
      <c r="E3136" s="6" t="str">
        <v>Not Yet Received</v>
      </c>
      <c r="F3136">
        <v>313238</v>
      </c>
      <c r="G3136">
        <v>3</v>
      </c>
      <c r="H3136">
        <v>3</v>
      </c>
      <c r="I3136">
        <v>0</v>
      </c>
      <c r="J3136" t="str">
        <v>Mumbai</v>
      </c>
      <c r="K3136" t="str">
        <v>Saturday (4-10-2025)</v>
      </c>
    </row>
    <row r="3137" spans="1:11" x14ac:dyDescent="0.25">
      <c r="A3137" t="str">
        <v>BioLegend</v>
      </c>
      <c r="B3137">
        <v>23531.199999999997</v>
      </c>
      <c r="C3137" t="str">
        <v>Not Yet Received</v>
      </c>
      <c r="D3137" s="6" t="str">
        <v>Not Yet Received</v>
      </c>
      <c r="E3137" s="6" t="str">
        <v>Not Yet Received</v>
      </c>
      <c r="F3137">
        <v>314512</v>
      </c>
      <c r="G3137">
        <v>1</v>
      </c>
      <c r="H3137">
        <v>1</v>
      </c>
      <c r="I3137">
        <v>0</v>
      </c>
      <c r="J3137" t="str">
        <v>Mumbai</v>
      </c>
      <c r="K3137" t="str">
        <v>Saturday (4-10-2025)</v>
      </c>
    </row>
    <row r="3138" spans="1:11" x14ac:dyDescent="0.25">
      <c r="A3138" t="str">
        <v>BioLegend</v>
      </c>
      <c r="B3138">
        <v>24090</v>
      </c>
      <c r="C3138" t="str">
        <v>Not Yet Received</v>
      </c>
      <c r="D3138" s="6" t="str">
        <v>Not Yet Received</v>
      </c>
      <c r="E3138" s="6" t="str">
        <v>Not Yet Received</v>
      </c>
      <c r="F3138">
        <v>317332</v>
      </c>
      <c r="G3138">
        <v>1</v>
      </c>
      <c r="H3138">
        <v>1</v>
      </c>
      <c r="I3138">
        <v>0</v>
      </c>
      <c r="J3138" t="str">
        <v>Banglore</v>
      </c>
      <c r="K3138" t="str">
        <v>Saturday (4-10-2025)</v>
      </c>
    </row>
    <row r="3139" spans="1:11" x14ac:dyDescent="0.25">
      <c r="A3139" t="str">
        <v>BioLegend</v>
      </c>
      <c r="B3139">
        <v>6899.2000000000007</v>
      </c>
      <c r="C3139" t="str">
        <v>Not Yet Received</v>
      </c>
      <c r="D3139" s="6" t="str">
        <v>Not Yet Received</v>
      </c>
      <c r="E3139" s="6" t="str">
        <v>Not Yet Received</v>
      </c>
      <c r="F3139">
        <v>317335</v>
      </c>
      <c r="G3139">
        <v>1</v>
      </c>
      <c r="H3139">
        <v>1</v>
      </c>
      <c r="I3139">
        <v>0</v>
      </c>
      <c r="J3139" t="str">
        <v>Kolkata</v>
      </c>
      <c r="K3139" t="str">
        <v>Monday (6-10-2025)</v>
      </c>
    </row>
    <row r="3140" spans="1:11" x14ac:dyDescent="0.25">
      <c r="A3140" t="str">
        <v>BioLegend</v>
      </c>
      <c r="B3140">
        <v>23760</v>
      </c>
      <c r="C3140" t="str">
        <v>Not Yet Received</v>
      </c>
      <c r="D3140" s="6" t="str">
        <v>Not Yet Received</v>
      </c>
      <c r="E3140" s="6" t="str">
        <v>Not Yet Received</v>
      </c>
      <c r="F3140">
        <v>317344</v>
      </c>
      <c r="G3140">
        <v>1</v>
      </c>
      <c r="H3140">
        <v>1</v>
      </c>
      <c r="I3140">
        <v>0</v>
      </c>
      <c r="J3140" t="str">
        <v>Banglore</v>
      </c>
      <c r="K3140" t="str">
        <v>On Hold</v>
      </c>
    </row>
    <row r="3141" spans="1:11" x14ac:dyDescent="0.25">
      <c r="A3141" t="str">
        <v>BioLegend</v>
      </c>
      <c r="B3141">
        <v>19157.599999999999</v>
      </c>
      <c r="C3141" t="str">
        <v>Not Yet Received</v>
      </c>
      <c r="D3141" s="6" t="str">
        <v>Not Yet Received</v>
      </c>
      <c r="E3141" s="6" t="str">
        <v>Not Yet Received</v>
      </c>
      <c r="F3141">
        <v>318318</v>
      </c>
      <c r="G3141">
        <v>1</v>
      </c>
      <c r="H3141">
        <v>1</v>
      </c>
      <c r="I3141">
        <v>0</v>
      </c>
      <c r="J3141" t="str">
        <v>Delhi</v>
      </c>
      <c r="K3141">
        <v>0</v>
      </c>
    </row>
    <row r="3142" spans="1:11" x14ac:dyDescent="0.25">
      <c r="A3142" t="str">
        <v>BioLegend</v>
      </c>
      <c r="B3142">
        <v>26862</v>
      </c>
      <c r="C3142" t="str">
        <v>Not Yet Received</v>
      </c>
      <c r="D3142" s="6" t="str">
        <v>Not Yet Received</v>
      </c>
      <c r="E3142" s="6" t="str">
        <v>Not Yet Received</v>
      </c>
      <c r="F3142">
        <v>318340</v>
      </c>
      <c r="G3142">
        <v>7</v>
      </c>
      <c r="H3142">
        <v>7</v>
      </c>
      <c r="I3142">
        <v>0</v>
      </c>
      <c r="J3142" t="str">
        <v>Mumbai</v>
      </c>
      <c r="K3142" t="str">
        <v>Saturday (4-10-2025)</v>
      </c>
    </row>
    <row r="3143" spans="1:11" x14ac:dyDescent="0.25">
      <c r="A3143" t="str">
        <v>BioLegend</v>
      </c>
      <c r="B3143">
        <v>22792</v>
      </c>
      <c r="C3143" t="str">
        <v>Not Yet Received</v>
      </c>
      <c r="D3143" s="6" t="str">
        <v>Not Yet Received</v>
      </c>
      <c r="E3143" s="6" t="str">
        <v>Not Yet Received</v>
      </c>
      <c r="F3143">
        <v>320216</v>
      </c>
      <c r="G3143">
        <v>1</v>
      </c>
      <c r="H3143">
        <v>1</v>
      </c>
      <c r="I3143">
        <v>0</v>
      </c>
      <c r="J3143" t="str">
        <v>Delhi</v>
      </c>
      <c r="K3143">
        <v>0</v>
      </c>
    </row>
    <row r="3144" spans="1:11" x14ac:dyDescent="0.25">
      <c r="A3144" t="str">
        <v>BioLegend</v>
      </c>
      <c r="B3144">
        <v>27588</v>
      </c>
      <c r="C3144" t="str">
        <v>Not Yet Received</v>
      </c>
      <c r="D3144" s="6" t="str">
        <v>Not Yet Received</v>
      </c>
      <c r="E3144" s="6" t="str">
        <v>Not Yet Received</v>
      </c>
      <c r="F3144">
        <v>321142</v>
      </c>
      <c r="G3144">
        <v>1</v>
      </c>
      <c r="H3144">
        <v>1</v>
      </c>
      <c r="I3144">
        <v>0</v>
      </c>
      <c r="J3144" t="str">
        <v>Banglore</v>
      </c>
      <c r="K3144" t="str">
        <v>Saturday (4-10-2025)</v>
      </c>
    </row>
    <row r="3145" spans="1:11" x14ac:dyDescent="0.25">
      <c r="A3145" t="str">
        <v>BioLegend</v>
      </c>
      <c r="B3145">
        <v>27588</v>
      </c>
      <c r="C3145" t="str">
        <v>Not Yet Received</v>
      </c>
      <c r="D3145" s="6" t="str">
        <v>Not Yet Received</v>
      </c>
      <c r="E3145" s="6" t="str">
        <v>Not Yet Received</v>
      </c>
      <c r="F3145">
        <v>323050</v>
      </c>
      <c r="G3145">
        <v>1</v>
      </c>
      <c r="H3145">
        <v>1</v>
      </c>
      <c r="I3145">
        <v>0</v>
      </c>
      <c r="J3145" t="str">
        <v>Banglore</v>
      </c>
      <c r="K3145" t="str">
        <v>Saturday (4-10-2025)</v>
      </c>
    </row>
    <row r="3146" spans="1:11" x14ac:dyDescent="0.25">
      <c r="A3146" t="str">
        <v>BioLegend</v>
      </c>
      <c r="B3146">
        <v>23531.199999999997</v>
      </c>
      <c r="C3146" t="str">
        <v>Not Yet Received</v>
      </c>
      <c r="D3146" s="6" t="str">
        <v>Not Yet Received</v>
      </c>
      <c r="E3146" s="6" t="str">
        <v>Not Yet Received</v>
      </c>
      <c r="F3146">
        <v>325622</v>
      </c>
      <c r="G3146">
        <v>1</v>
      </c>
      <c r="H3146">
        <v>1</v>
      </c>
      <c r="I3146">
        <v>0</v>
      </c>
      <c r="J3146" t="str">
        <v>Banglore</v>
      </c>
      <c r="K3146" t="str">
        <v>Saturday (4-10-2025)</v>
      </c>
    </row>
    <row r="3147" spans="1:11" x14ac:dyDescent="0.25">
      <c r="A3147" t="str">
        <v>BioLegend</v>
      </c>
      <c r="B3147">
        <v>16508.8</v>
      </c>
      <c r="C3147" t="str">
        <v>Not Yet Received</v>
      </c>
      <c r="D3147" s="6" t="str">
        <v>Not Yet Received</v>
      </c>
      <c r="E3147" s="6" t="str">
        <v>Not Yet Received</v>
      </c>
      <c r="F3147">
        <v>328708</v>
      </c>
      <c r="G3147">
        <v>1</v>
      </c>
      <c r="H3147">
        <v>1</v>
      </c>
      <c r="I3147">
        <v>0</v>
      </c>
      <c r="J3147" t="str">
        <v>Hyderabad</v>
      </c>
      <c r="K3147" t="str">
        <v>Saturday (4-10-2025)</v>
      </c>
    </row>
    <row r="3148" spans="1:11" x14ac:dyDescent="0.25">
      <c r="A3148" t="str">
        <v>BioLegend</v>
      </c>
      <c r="B3148">
        <v>14106.400000000001</v>
      </c>
      <c r="C3148" t="str">
        <v>Not Yet Received</v>
      </c>
      <c r="D3148" s="6" t="str">
        <v>Not Yet Received</v>
      </c>
      <c r="E3148" s="6" t="str">
        <v>Not Yet Received</v>
      </c>
      <c r="F3148">
        <v>329904</v>
      </c>
      <c r="G3148">
        <v>1</v>
      </c>
      <c r="H3148">
        <v>1</v>
      </c>
      <c r="I3148">
        <v>0</v>
      </c>
      <c r="J3148" t="str">
        <v>MUMBAI</v>
      </c>
      <c r="K3148" t="str">
        <v>Saturday (4-10-2025)</v>
      </c>
    </row>
    <row r="3149" spans="1:11" x14ac:dyDescent="0.25">
      <c r="A3149" t="str">
        <v>BioLegend</v>
      </c>
      <c r="B3149">
        <v>17987.2</v>
      </c>
      <c r="C3149" t="str">
        <v>Not Yet Received</v>
      </c>
      <c r="D3149" s="6" t="str">
        <v>Not Yet Received</v>
      </c>
      <c r="E3149" s="6" t="str">
        <v>Not Yet Received</v>
      </c>
      <c r="F3149">
        <v>329906</v>
      </c>
      <c r="G3149">
        <v>1</v>
      </c>
      <c r="H3149">
        <v>1</v>
      </c>
      <c r="I3149">
        <v>0</v>
      </c>
      <c r="J3149" t="str">
        <v>Delhi</v>
      </c>
      <c r="K3149">
        <v>0</v>
      </c>
    </row>
    <row r="3150" spans="1:11" x14ac:dyDescent="0.25">
      <c r="A3150" t="str">
        <v>BioLegend</v>
      </c>
      <c r="B3150">
        <v>26532</v>
      </c>
      <c r="C3150" t="str">
        <v>Not Yet Received</v>
      </c>
      <c r="D3150" s="6" t="str">
        <v>Not Yet Received</v>
      </c>
      <c r="E3150" s="6" t="str">
        <v>Not Yet Received</v>
      </c>
      <c r="F3150">
        <v>329920</v>
      </c>
      <c r="G3150">
        <v>1</v>
      </c>
      <c r="H3150">
        <v>1</v>
      </c>
      <c r="I3150">
        <v>0</v>
      </c>
      <c r="J3150" t="str">
        <v>Delhi</v>
      </c>
      <c r="K3150">
        <v>0</v>
      </c>
    </row>
    <row r="3151" spans="1:11" x14ac:dyDescent="0.25">
      <c r="A3151" t="str">
        <v>BioLegend</v>
      </c>
      <c r="B3151">
        <v>26532</v>
      </c>
      <c r="C3151" t="str">
        <v>Not Yet Received</v>
      </c>
      <c r="D3151" s="6" t="str">
        <v>Not Yet Received</v>
      </c>
      <c r="E3151" s="6" t="str">
        <v>Not Yet Received</v>
      </c>
      <c r="F3151">
        <v>329920</v>
      </c>
      <c r="G3151">
        <v>1</v>
      </c>
      <c r="H3151">
        <v>1</v>
      </c>
      <c r="I3151">
        <v>0</v>
      </c>
      <c r="J3151" t="str">
        <v>Banglore</v>
      </c>
      <c r="K3151" t="str">
        <v>Saturday (4-10-2025)</v>
      </c>
    </row>
    <row r="3152" spans="1:11" x14ac:dyDescent="0.25">
      <c r="A3152" t="str">
        <v>BioLegend</v>
      </c>
      <c r="B3152">
        <v>28314</v>
      </c>
      <c r="C3152" t="str">
        <v>Not Yet Received</v>
      </c>
      <c r="D3152" s="6" t="str">
        <v>Not Yet Received</v>
      </c>
      <c r="E3152" s="6" t="str">
        <v>Not Yet Received</v>
      </c>
      <c r="F3152">
        <v>337238</v>
      </c>
      <c r="G3152">
        <v>3</v>
      </c>
      <c r="H3152">
        <v>3</v>
      </c>
      <c r="I3152">
        <v>0</v>
      </c>
      <c r="J3152" t="str">
        <v>Mumbai</v>
      </c>
      <c r="K3152" t="str">
        <v>Saturday (4-10-2025)</v>
      </c>
    </row>
    <row r="3153" spans="1:11" x14ac:dyDescent="0.25">
      <c r="A3153" t="str">
        <v>BioLegend</v>
      </c>
      <c r="B3153">
        <v>6591.2000000000007</v>
      </c>
      <c r="C3153" t="str">
        <v>Not Yet Received</v>
      </c>
      <c r="D3153" s="6" t="str">
        <v>Not Yet Received</v>
      </c>
      <c r="E3153" s="6" t="str">
        <v>Not Yet Received</v>
      </c>
      <c r="F3153">
        <v>343107</v>
      </c>
      <c r="G3153">
        <v>2</v>
      </c>
      <c r="H3153">
        <v>2</v>
      </c>
      <c r="I3153">
        <v>0</v>
      </c>
      <c r="J3153" t="str">
        <v>Gujrat</v>
      </c>
      <c r="K3153" t="str">
        <v>Saturday (4-10-2025)</v>
      </c>
    </row>
    <row r="3154" spans="1:11" x14ac:dyDescent="0.25">
      <c r="A3154" t="str">
        <v>BioLegend</v>
      </c>
      <c r="B3154">
        <v>20944</v>
      </c>
      <c r="C3154" t="str">
        <v>Not Yet Received</v>
      </c>
      <c r="D3154" s="6" t="str">
        <v>Not Yet Received</v>
      </c>
      <c r="E3154" s="6" t="str">
        <v>Not Yet Received</v>
      </c>
      <c r="F3154">
        <v>343314</v>
      </c>
      <c r="G3154">
        <v>1</v>
      </c>
      <c r="H3154">
        <v>1</v>
      </c>
      <c r="I3154">
        <v>0</v>
      </c>
      <c r="J3154" t="str">
        <v>Delhi</v>
      </c>
      <c r="K3154">
        <v>0</v>
      </c>
    </row>
    <row r="3155" spans="1:11" x14ac:dyDescent="0.25">
      <c r="A3155" t="str">
        <v>BioLegend</v>
      </c>
      <c r="B3155">
        <v>14291.2</v>
      </c>
      <c r="C3155" t="str">
        <v>Not Yet Received</v>
      </c>
      <c r="D3155" s="6" t="str">
        <v>Not Yet Received</v>
      </c>
      <c r="E3155" s="6" t="str">
        <v>Not Yet Received</v>
      </c>
      <c r="F3155">
        <v>343322</v>
      </c>
      <c r="G3155">
        <v>1</v>
      </c>
      <c r="H3155">
        <v>1</v>
      </c>
      <c r="I3155">
        <v>0</v>
      </c>
      <c r="J3155" t="str">
        <v>Delhi</v>
      </c>
      <c r="K3155">
        <v>0</v>
      </c>
    </row>
    <row r="3156" spans="1:11" x14ac:dyDescent="0.25">
      <c r="A3156" t="str">
        <v>BioLegend</v>
      </c>
      <c r="B3156">
        <v>9424.7999999999993</v>
      </c>
      <c r="C3156" t="str">
        <v>Not Yet Received</v>
      </c>
      <c r="D3156" s="6" t="str">
        <v>Not Yet Received</v>
      </c>
      <c r="E3156" s="6" t="str">
        <v>Not Yet Received</v>
      </c>
      <c r="F3156">
        <v>344103</v>
      </c>
      <c r="G3156">
        <v>1</v>
      </c>
      <c r="H3156">
        <v>1</v>
      </c>
      <c r="I3156">
        <v>0</v>
      </c>
      <c r="J3156" t="str">
        <v>Chennai</v>
      </c>
      <c r="K3156" t="str">
        <v>Saturday (4-10-2025)</v>
      </c>
    </row>
    <row r="3157" spans="1:11" x14ac:dyDescent="0.25">
      <c r="A3157" t="str">
        <v>BioLegend</v>
      </c>
      <c r="B3157">
        <v>29436</v>
      </c>
      <c r="C3157" t="str">
        <v>Not Yet Received</v>
      </c>
      <c r="D3157" s="6" t="str">
        <v>Not Yet Received</v>
      </c>
      <c r="E3157" s="6" t="str">
        <v>Not Yet Received</v>
      </c>
      <c r="F3157">
        <v>345024</v>
      </c>
      <c r="G3157">
        <v>1</v>
      </c>
      <c r="H3157">
        <v>1</v>
      </c>
      <c r="I3157">
        <v>0</v>
      </c>
      <c r="J3157" t="str">
        <v>Delhi</v>
      </c>
      <c r="K3157">
        <v>0</v>
      </c>
    </row>
    <row r="3158" spans="1:11" x14ac:dyDescent="0.25">
      <c r="A3158" t="str">
        <v>BioLegend</v>
      </c>
      <c r="B3158">
        <v>227612</v>
      </c>
      <c r="C3158" t="str">
        <v>Not Yet Received</v>
      </c>
      <c r="D3158" s="6" t="str">
        <v>Not Yet Received</v>
      </c>
      <c r="E3158" s="6" t="str">
        <v>Not Yet Received</v>
      </c>
      <c r="F3158">
        <v>345907</v>
      </c>
      <c r="G3158">
        <v>1</v>
      </c>
      <c r="H3158">
        <v>1</v>
      </c>
      <c r="I3158">
        <v>0</v>
      </c>
      <c r="J3158" t="str">
        <v>BANGLORE</v>
      </c>
      <c r="K3158" t="str">
        <v>On Hold</v>
      </c>
    </row>
    <row r="3159" spans="1:11" x14ac:dyDescent="0.25">
      <c r="A3159" t="str">
        <v>BioLegend</v>
      </c>
      <c r="B3159">
        <v>7700</v>
      </c>
      <c r="C3159" t="str">
        <v>Not Yet Received</v>
      </c>
      <c r="D3159" s="6" t="str">
        <v>Not Yet Received</v>
      </c>
      <c r="E3159" s="6" t="str">
        <v>Not Yet Received</v>
      </c>
      <c r="F3159">
        <v>353007</v>
      </c>
      <c r="G3159">
        <v>1</v>
      </c>
      <c r="H3159">
        <v>1</v>
      </c>
      <c r="I3159">
        <v>0</v>
      </c>
      <c r="J3159" t="str">
        <v>Kerala</v>
      </c>
      <c r="K3159" t="str">
        <v>Saturday (4-10-2025)</v>
      </c>
    </row>
    <row r="3160" spans="1:11" x14ac:dyDescent="0.25">
      <c r="A3160" t="str">
        <v>BioLegend</v>
      </c>
      <c r="B3160">
        <v>20820.8</v>
      </c>
      <c r="C3160" t="str">
        <v>Not Yet Received</v>
      </c>
      <c r="D3160" s="6" t="str">
        <v>Not Yet Received</v>
      </c>
      <c r="E3160" s="6" t="str">
        <v>Not Yet Received</v>
      </c>
      <c r="F3160">
        <v>353606</v>
      </c>
      <c r="G3160">
        <v>1</v>
      </c>
      <c r="H3160">
        <v>1</v>
      </c>
      <c r="I3160">
        <v>0</v>
      </c>
      <c r="J3160" t="str">
        <v>Mumbai</v>
      </c>
      <c r="K3160" t="str">
        <v>Saturday (4-10-2025)</v>
      </c>
    </row>
    <row r="3161" spans="1:11" x14ac:dyDescent="0.25">
      <c r="A3161" t="str">
        <v>BioLegend</v>
      </c>
      <c r="B3161">
        <v>26862</v>
      </c>
      <c r="C3161" t="str">
        <v>Not Yet Received</v>
      </c>
      <c r="D3161" s="6" t="str">
        <v>Not Yet Received</v>
      </c>
      <c r="E3161" s="6" t="str">
        <v>Not Yet Received</v>
      </c>
      <c r="F3161">
        <v>353726</v>
      </c>
      <c r="G3161">
        <v>1</v>
      </c>
      <c r="H3161">
        <v>1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8069.6</v>
      </c>
      <c r="C3162" t="str">
        <v>Not Yet Received</v>
      </c>
      <c r="D3162" s="6" t="str">
        <v>Not Yet Received</v>
      </c>
      <c r="E3162" s="6" t="str">
        <v>Not Yet Received</v>
      </c>
      <c r="F3162">
        <v>355607</v>
      </c>
      <c r="G3162">
        <v>1</v>
      </c>
      <c r="H3162">
        <v>1</v>
      </c>
      <c r="I3162">
        <v>0</v>
      </c>
      <c r="J3162" t="str">
        <v>Kanpur</v>
      </c>
      <c r="K3162" t="str">
        <v>Saturday (4-10-2025) (FOC)</v>
      </c>
    </row>
    <row r="3163" spans="1:11" x14ac:dyDescent="0.25">
      <c r="A3163" t="str">
        <v>BioLegend</v>
      </c>
      <c r="B3163">
        <v>12566.400000000001</v>
      </c>
      <c r="C3163" t="str">
        <v>Not Yet Received</v>
      </c>
      <c r="D3163" s="6" t="str">
        <v>Not Yet Received</v>
      </c>
      <c r="E3163" s="6" t="str">
        <v>Not Yet Received</v>
      </c>
      <c r="F3163">
        <v>363006</v>
      </c>
      <c r="G3163">
        <v>1</v>
      </c>
      <c r="H3163">
        <v>1</v>
      </c>
      <c r="I3163">
        <v>0</v>
      </c>
      <c r="J3163" t="str">
        <v>Mumbai</v>
      </c>
      <c r="K3163" t="str">
        <v>Saturday (4-10-2025)</v>
      </c>
    </row>
    <row r="3164" spans="1:11" x14ac:dyDescent="0.25">
      <c r="A3164" t="str">
        <v>BioLegend</v>
      </c>
      <c r="B3164">
        <v>21375.200000000001</v>
      </c>
      <c r="C3164" t="str">
        <v>Not Yet Received</v>
      </c>
      <c r="D3164" s="6" t="str">
        <v>Not Yet Received</v>
      </c>
      <c r="E3164" s="6" t="str">
        <v>Not Yet Received</v>
      </c>
      <c r="F3164">
        <v>363034</v>
      </c>
      <c r="G3164">
        <v>1</v>
      </c>
      <c r="H3164">
        <v>1</v>
      </c>
      <c r="I3164">
        <v>0</v>
      </c>
      <c r="J3164" t="str">
        <v>Hyderabad</v>
      </c>
      <c r="K3164" t="str">
        <v>Saturday (4-10-2025)</v>
      </c>
    </row>
    <row r="3165" spans="1:11" x14ac:dyDescent="0.25">
      <c r="A3165" t="str">
        <v>BioLegend</v>
      </c>
      <c r="B3165">
        <v>9486.4</v>
      </c>
      <c r="C3165" t="str">
        <v>Not Yet Received</v>
      </c>
      <c r="D3165" s="6" t="str">
        <v>Not Yet Received</v>
      </c>
      <c r="E3165" s="6" t="str">
        <v>Not Yet Received</v>
      </c>
      <c r="F3165">
        <v>364803</v>
      </c>
      <c r="G3165">
        <v>1</v>
      </c>
      <c r="H3165">
        <v>1</v>
      </c>
      <c r="I3165">
        <v>0</v>
      </c>
      <c r="J3165" t="str">
        <v>Kanpur</v>
      </c>
      <c r="K3165" t="str">
        <v>Saturday (4-10-2025)</v>
      </c>
    </row>
    <row r="3166" spans="1:11" x14ac:dyDescent="0.25">
      <c r="A3166" t="str">
        <v>BioLegend</v>
      </c>
      <c r="B3166">
        <v>22792</v>
      </c>
      <c r="C3166" t="str">
        <v>Not Yet Received</v>
      </c>
      <c r="D3166" s="6" t="str">
        <v>Not Yet Received</v>
      </c>
      <c r="E3166" s="6" t="str">
        <v>Not Yet Received</v>
      </c>
      <c r="F3166">
        <v>367730</v>
      </c>
      <c r="G3166">
        <v>1</v>
      </c>
      <c r="H3166">
        <v>1</v>
      </c>
      <c r="I3166">
        <v>0</v>
      </c>
      <c r="J3166" t="str">
        <v>Banglore</v>
      </c>
      <c r="K3166" t="str">
        <v>On Hold</v>
      </c>
    </row>
    <row r="3167" spans="1:11" x14ac:dyDescent="0.25">
      <c r="A3167" t="str">
        <v>BioLegend</v>
      </c>
      <c r="B3167">
        <v>23531.199999999997</v>
      </c>
      <c r="C3167" t="str">
        <v>Not Yet Received</v>
      </c>
      <c r="D3167" s="6" t="str">
        <v>Not Yet Received</v>
      </c>
      <c r="E3167" s="6" t="str">
        <v>Not Yet Received</v>
      </c>
      <c r="F3167">
        <v>368504</v>
      </c>
      <c r="G3167">
        <v>2</v>
      </c>
      <c r="H3167">
        <v>2</v>
      </c>
      <c r="I3167">
        <v>0</v>
      </c>
      <c r="J3167" t="str">
        <v>MUMBAI</v>
      </c>
      <c r="K3167" t="str">
        <v>Saturday (4-10-2025)</v>
      </c>
    </row>
    <row r="3168" spans="1:11" x14ac:dyDescent="0.25">
      <c r="A3168" t="str">
        <v>BioLegend</v>
      </c>
      <c r="B3168">
        <v>23038.400000000001</v>
      </c>
      <c r="C3168" t="str">
        <v>Not Yet Received</v>
      </c>
      <c r="D3168" s="6" t="str">
        <v>Not Yet Received</v>
      </c>
      <c r="E3168" s="6" t="str">
        <v>Not Yet Received</v>
      </c>
      <c r="F3168">
        <v>369212</v>
      </c>
      <c r="G3168">
        <v>1</v>
      </c>
      <c r="H3168">
        <v>1</v>
      </c>
      <c r="I3168">
        <v>0</v>
      </c>
      <c r="J3168" t="str">
        <v>Delhi</v>
      </c>
      <c r="K3168">
        <v>0</v>
      </c>
    </row>
    <row r="3169" spans="1:11" x14ac:dyDescent="0.25">
      <c r="A3169" t="str">
        <v>BioLegend</v>
      </c>
      <c r="B3169">
        <v>29436</v>
      </c>
      <c r="C3169" t="str">
        <v>Not Yet Received</v>
      </c>
      <c r="D3169" s="6" t="str">
        <v>Not Yet Received</v>
      </c>
      <c r="E3169" s="6" t="str">
        <v>Not Yet Received</v>
      </c>
      <c r="F3169">
        <v>372712</v>
      </c>
      <c r="G3169">
        <v>1</v>
      </c>
      <c r="H3169">
        <v>1</v>
      </c>
      <c r="I3169">
        <v>0</v>
      </c>
      <c r="J3169" t="str">
        <v>Delhi</v>
      </c>
      <c r="K3169">
        <v>0</v>
      </c>
    </row>
    <row r="3170" spans="1:11" x14ac:dyDescent="0.25">
      <c r="A3170" t="str">
        <v>BioLegend</v>
      </c>
      <c r="B3170">
        <v>10164</v>
      </c>
      <c r="C3170" t="str">
        <v>Not Yet Received</v>
      </c>
      <c r="D3170" s="6" t="str">
        <v>Not Yet Received</v>
      </c>
      <c r="E3170" s="6" t="str">
        <v>Not Yet Received</v>
      </c>
      <c r="F3170">
        <v>375113</v>
      </c>
      <c r="G3170">
        <v>1</v>
      </c>
      <c r="H3170">
        <v>1</v>
      </c>
      <c r="I3170">
        <v>0</v>
      </c>
      <c r="J3170" t="str">
        <v>Kolkata</v>
      </c>
      <c r="K3170" t="str">
        <v>Monday (6-10-2025)</v>
      </c>
    </row>
    <row r="3171" spans="1:11" x14ac:dyDescent="0.25">
      <c r="A3171" t="str">
        <v>BioLegend</v>
      </c>
      <c r="B3171">
        <v>22792</v>
      </c>
      <c r="C3171" t="str">
        <v>Not Yet Received</v>
      </c>
      <c r="D3171" s="6" t="str">
        <v>Not Yet Received</v>
      </c>
      <c r="E3171" s="6" t="str">
        <v>Not Yet Received</v>
      </c>
      <c r="F3171">
        <v>399214</v>
      </c>
      <c r="G3171">
        <v>1</v>
      </c>
      <c r="H3171">
        <v>1</v>
      </c>
      <c r="I3171">
        <v>0</v>
      </c>
      <c r="J3171" t="str">
        <v>Mumbai</v>
      </c>
      <c r="K3171" t="str">
        <v>Saturday (4-10-2025)</v>
      </c>
    </row>
    <row r="3172" spans="1:11" x14ac:dyDescent="0.25">
      <c r="A3172" t="str">
        <v>BioLegend</v>
      </c>
      <c r="B3172">
        <v>1848</v>
      </c>
      <c r="C3172" t="str">
        <v>Not Yet Received</v>
      </c>
      <c r="D3172" s="6" t="str">
        <v>Not Yet Received</v>
      </c>
      <c r="E3172" s="6" t="str">
        <v>Not Yet Received</v>
      </c>
      <c r="F3172">
        <v>400101</v>
      </c>
      <c r="G3172">
        <v>2</v>
      </c>
      <c r="H3172">
        <v>2</v>
      </c>
      <c r="I3172">
        <v>0</v>
      </c>
      <c r="J3172" t="str">
        <v>Bhopal</v>
      </c>
      <c r="K3172" t="str">
        <v>Saturday (4-10-2025)</v>
      </c>
    </row>
    <row r="3173" spans="1:11" x14ac:dyDescent="0.25">
      <c r="A3173" t="str">
        <v>BioLegend</v>
      </c>
      <c r="B3173">
        <v>6529.6</v>
      </c>
      <c r="C3173" t="str">
        <v>Not Yet Received</v>
      </c>
      <c r="D3173" s="6" t="str">
        <v>Not Yet Received</v>
      </c>
      <c r="E3173" s="6" t="str">
        <v>Not Yet Received</v>
      </c>
      <c r="F3173">
        <v>400108</v>
      </c>
      <c r="G3173">
        <v>1</v>
      </c>
      <c r="H3173">
        <v>1</v>
      </c>
      <c r="I3173">
        <v>0</v>
      </c>
      <c r="J3173" t="str">
        <v>MUMBAI</v>
      </c>
      <c r="K3173" t="str">
        <v>Saturday (4-10-2025)</v>
      </c>
    </row>
    <row r="3174" spans="1:11" x14ac:dyDescent="0.25">
      <c r="A3174" t="str">
        <v>BioLegend</v>
      </c>
      <c r="B3174">
        <v>10225.6</v>
      </c>
      <c r="C3174" t="str">
        <v>Not Yet Received</v>
      </c>
      <c r="D3174" s="6" t="str">
        <v>Not Yet Received</v>
      </c>
      <c r="E3174" s="6" t="str">
        <v>Not Yet Received</v>
      </c>
      <c r="F3174">
        <v>400222</v>
      </c>
      <c r="G3174">
        <v>1</v>
      </c>
      <c r="H3174">
        <v>1</v>
      </c>
      <c r="I3174">
        <v>0</v>
      </c>
      <c r="J3174" t="str">
        <v>Banglore</v>
      </c>
      <c r="K3174" t="str">
        <v>On Hold</v>
      </c>
    </row>
    <row r="3175" spans="1:11" x14ac:dyDescent="0.25">
      <c r="A3175" t="str">
        <v>BioLegend</v>
      </c>
      <c r="B3175">
        <v>5112.8</v>
      </c>
      <c r="C3175" t="str">
        <v>Not Yet Received</v>
      </c>
      <c r="D3175" s="6" t="str">
        <v>Not Yet Received</v>
      </c>
      <c r="E3175" s="6" t="str">
        <v>Not Yet Received</v>
      </c>
      <c r="F3175">
        <v>400247</v>
      </c>
      <c r="G3175">
        <v>1</v>
      </c>
      <c r="H3175">
        <v>1</v>
      </c>
      <c r="I3175">
        <v>0</v>
      </c>
      <c r="J3175" t="str">
        <v>Banglore</v>
      </c>
      <c r="K3175" t="str">
        <v>On Hold</v>
      </c>
    </row>
    <row r="3176" spans="1:11" x14ac:dyDescent="0.25">
      <c r="A3176" t="str">
        <v>BioLegend</v>
      </c>
      <c r="B3176">
        <v>10890</v>
      </c>
      <c r="C3176" t="str">
        <v>Not Yet Received</v>
      </c>
      <c r="D3176" s="6" t="str">
        <v>Not Yet Received</v>
      </c>
      <c r="E3176" s="6" t="str">
        <v>Not Yet Received</v>
      </c>
      <c r="F3176">
        <v>400535</v>
      </c>
      <c r="G3176">
        <v>1</v>
      </c>
      <c r="H3176">
        <v>1</v>
      </c>
      <c r="I3176">
        <v>0</v>
      </c>
      <c r="J3176" t="str">
        <v>Delhi</v>
      </c>
      <c r="K3176">
        <v>0</v>
      </c>
    </row>
    <row r="3177" spans="1:11" x14ac:dyDescent="0.25">
      <c r="A3177" t="str">
        <v>BioLegend</v>
      </c>
      <c r="B3177">
        <v>13464</v>
      </c>
      <c r="C3177" t="str">
        <v>Not Yet Received</v>
      </c>
      <c r="D3177" s="6" t="str">
        <v>Not Yet Received</v>
      </c>
      <c r="E3177" s="6" t="str">
        <v>Not Yet Received</v>
      </c>
      <c r="F3177">
        <v>400539</v>
      </c>
      <c r="G3177">
        <v>1</v>
      </c>
      <c r="H3177">
        <v>1</v>
      </c>
      <c r="I3177">
        <v>0</v>
      </c>
      <c r="J3177" t="str">
        <v>Delhi</v>
      </c>
      <c r="K3177">
        <v>0</v>
      </c>
    </row>
    <row r="3178" spans="1:11" x14ac:dyDescent="0.25">
      <c r="A3178" t="str">
        <v>BioLegend</v>
      </c>
      <c r="B3178">
        <v>7946.4</v>
      </c>
      <c r="C3178" t="str">
        <v>Not Yet Received</v>
      </c>
      <c r="D3178" s="6" t="str">
        <v>Not Yet Received</v>
      </c>
      <c r="E3178" s="6" t="str">
        <v>Not Yet Received</v>
      </c>
      <c r="F3178">
        <v>405210</v>
      </c>
      <c r="G3178">
        <v>1</v>
      </c>
      <c r="H3178">
        <v>1</v>
      </c>
      <c r="I3178">
        <v>0</v>
      </c>
      <c r="J3178" t="str">
        <v>Kerala</v>
      </c>
      <c r="K3178" t="str">
        <v>Saturday (4-10-2025)</v>
      </c>
    </row>
    <row r="3179" spans="1:11" x14ac:dyDescent="0.25">
      <c r="A3179" t="str">
        <v>BioLegend</v>
      </c>
      <c r="B3179">
        <v>4373.6000000000004</v>
      </c>
      <c r="C3179" t="str">
        <v>Not Yet Received</v>
      </c>
      <c r="D3179" s="6" t="str">
        <v>Not Yet Received</v>
      </c>
      <c r="E3179" s="6" t="str">
        <v>Not Yet Received</v>
      </c>
      <c r="F3179">
        <v>407001</v>
      </c>
      <c r="G3179">
        <v>1</v>
      </c>
      <c r="H3179">
        <v>1</v>
      </c>
      <c r="I3179">
        <v>0</v>
      </c>
      <c r="J3179" t="str">
        <v>Kolkata</v>
      </c>
      <c r="K3179" t="str">
        <v>Monday (6-10-2025)</v>
      </c>
    </row>
    <row r="3180" spans="1:11" x14ac:dyDescent="0.25">
      <c r="A3180" t="str">
        <v>BioLegend</v>
      </c>
      <c r="B3180">
        <v>20636</v>
      </c>
      <c r="C3180" t="str">
        <v>Not Yet Received</v>
      </c>
      <c r="D3180" s="6" t="str">
        <v>Not Yet Received</v>
      </c>
      <c r="E3180" s="6" t="str">
        <v>Not Yet Received</v>
      </c>
      <c r="F3180">
        <v>423102</v>
      </c>
      <c r="G3180">
        <v>1</v>
      </c>
      <c r="H3180">
        <v>1</v>
      </c>
      <c r="I3180">
        <v>0</v>
      </c>
      <c r="J3180" t="str">
        <v>Pune</v>
      </c>
      <c r="K3180" t="str">
        <v>Saturday (4-10-2025)</v>
      </c>
    </row>
    <row r="3181" spans="1:11" x14ac:dyDescent="0.25">
      <c r="A3181" t="str">
        <v>BioLegend</v>
      </c>
      <c r="B3181">
        <v>5482.4</v>
      </c>
      <c r="C3181" t="str">
        <v>Not Yet Received</v>
      </c>
      <c r="D3181" s="6" t="str">
        <v>Not Yet Received</v>
      </c>
      <c r="E3181" s="6" t="str">
        <v>Not Yet Received</v>
      </c>
      <c r="F3181">
        <v>423105</v>
      </c>
      <c r="G3181">
        <v>1</v>
      </c>
      <c r="H3181">
        <v>1</v>
      </c>
      <c r="I3181">
        <v>0</v>
      </c>
      <c r="J3181" t="str">
        <v>BANGLORE</v>
      </c>
      <c r="K3181" t="str">
        <v>On Hold</v>
      </c>
    </row>
    <row r="3182" spans="1:11" x14ac:dyDescent="0.25">
      <c r="A3182" t="str">
        <v>BioLegend</v>
      </c>
      <c r="B3182">
        <v>5482.4</v>
      </c>
      <c r="C3182" t="str">
        <v>Not Yet Received</v>
      </c>
      <c r="D3182" s="6" t="str">
        <v>Not Yet Received</v>
      </c>
      <c r="E3182" s="6" t="str">
        <v>Not Yet Received</v>
      </c>
      <c r="F3182">
        <v>423107</v>
      </c>
      <c r="G3182">
        <v>1</v>
      </c>
      <c r="H3182">
        <v>1</v>
      </c>
      <c r="I3182">
        <v>0</v>
      </c>
      <c r="J3182" t="str">
        <v>Bhuvneshwar</v>
      </c>
      <c r="K3182" t="str">
        <v>On Hold FOC</v>
      </c>
    </row>
    <row r="3183" spans="1:11" x14ac:dyDescent="0.25">
      <c r="A3183" t="str">
        <v>BioLegend</v>
      </c>
      <c r="B3183">
        <v>5482.4</v>
      </c>
      <c r="C3183" t="str">
        <v>Not Yet Received</v>
      </c>
      <c r="D3183" s="6" t="str">
        <v>Not Yet Received</v>
      </c>
      <c r="E3183" s="6" t="str">
        <v>Not Yet Received</v>
      </c>
      <c r="F3183">
        <v>423115</v>
      </c>
      <c r="G3183">
        <v>1</v>
      </c>
      <c r="H3183">
        <v>1</v>
      </c>
      <c r="I3183">
        <v>0</v>
      </c>
      <c r="J3183" t="str">
        <v>Bhuvneshwar</v>
      </c>
      <c r="K3183" t="str">
        <v>On Hold</v>
      </c>
    </row>
    <row r="3184" spans="1:11" x14ac:dyDescent="0.25">
      <c r="A3184" t="str">
        <v>BioLegend</v>
      </c>
      <c r="B3184">
        <v>6666</v>
      </c>
      <c r="C3184" t="str">
        <v>Not Yet Received</v>
      </c>
      <c r="D3184" s="6" t="str">
        <v>Not Yet Received</v>
      </c>
      <c r="E3184" s="6" t="str">
        <v>Not Yet Received</v>
      </c>
      <c r="F3184">
        <v>423801</v>
      </c>
      <c r="G3184">
        <v>1</v>
      </c>
      <c r="H3184">
        <v>1</v>
      </c>
      <c r="I3184">
        <v>0</v>
      </c>
      <c r="J3184" t="str">
        <v>Kolkata</v>
      </c>
      <c r="K3184" t="str">
        <v>Monday (6-10-2025)</v>
      </c>
    </row>
    <row r="3185" spans="1:11" x14ac:dyDescent="0.25">
      <c r="A3185" t="str">
        <v>BioLegend</v>
      </c>
      <c r="B3185">
        <v>6666</v>
      </c>
      <c r="C3185" t="str">
        <v>Not Yet Received</v>
      </c>
      <c r="D3185" s="6" t="str">
        <v>Not Yet Received</v>
      </c>
      <c r="E3185" s="6" t="str">
        <v>Not Yet Received</v>
      </c>
      <c r="F3185">
        <v>423801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10164</v>
      </c>
      <c r="C3186" t="str">
        <v>Not Yet Received</v>
      </c>
      <c r="D3186" s="6" t="str">
        <v>Not Yet Received</v>
      </c>
      <c r="E3186" s="6" t="str">
        <v>Not Yet Received</v>
      </c>
      <c r="F3186">
        <v>424401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8685.6</v>
      </c>
      <c r="C3187" t="str">
        <v>Not Yet Received</v>
      </c>
      <c r="D3187" s="6" t="str">
        <v>Not Yet Received</v>
      </c>
      <c r="E3187" s="6" t="str">
        <v>Not Yet Received</v>
      </c>
      <c r="F3187">
        <v>426102</v>
      </c>
      <c r="G3187">
        <v>1</v>
      </c>
      <c r="H3187">
        <v>1</v>
      </c>
      <c r="I3187">
        <v>0</v>
      </c>
      <c r="J3187" t="str">
        <v>Delhi</v>
      </c>
      <c r="K3187">
        <v>0</v>
      </c>
    </row>
    <row r="3188" spans="1:11" x14ac:dyDescent="0.25">
      <c r="A3188" t="str">
        <v>BioLegend</v>
      </c>
      <c r="B3188">
        <v>15215.2</v>
      </c>
      <c r="C3188" t="str">
        <v>Not Yet Received</v>
      </c>
      <c r="D3188" s="6" t="str">
        <v>Not Yet Received</v>
      </c>
      <c r="E3188" s="6" t="str">
        <v>Not Yet Received</v>
      </c>
      <c r="F3188">
        <v>427402</v>
      </c>
      <c r="G3188">
        <v>1</v>
      </c>
      <c r="H3188">
        <v>1</v>
      </c>
      <c r="I3188">
        <v>0</v>
      </c>
      <c r="J3188" t="str">
        <v>Delhi</v>
      </c>
      <c r="K3188">
        <v>0</v>
      </c>
    </row>
    <row r="3189" spans="1:11" x14ac:dyDescent="0.25">
      <c r="A3189" t="str">
        <v>BioLegend</v>
      </c>
      <c r="B3189">
        <v>18788</v>
      </c>
      <c r="C3189" t="str">
        <v>Not Yet Received</v>
      </c>
      <c r="D3189" s="6" t="str">
        <v>Not Yet Received</v>
      </c>
      <c r="E3189" s="6" t="str">
        <v>Not Yet Received</v>
      </c>
      <c r="F3189">
        <v>430104</v>
      </c>
      <c r="G3189">
        <v>1</v>
      </c>
      <c r="H3189">
        <v>1</v>
      </c>
      <c r="I3189">
        <v>0</v>
      </c>
      <c r="J3189" t="str">
        <v>Kolkata</v>
      </c>
      <c r="K3189" t="str">
        <v>Monday (6-10-2025)</v>
      </c>
    </row>
    <row r="3190" spans="1:11" x14ac:dyDescent="0.25">
      <c r="A3190" t="str">
        <v>BioLegend</v>
      </c>
      <c r="B3190">
        <v>18788</v>
      </c>
      <c r="C3190" t="str">
        <v>Not Yet Received</v>
      </c>
      <c r="D3190" s="6" t="str">
        <v>Not Yet Received</v>
      </c>
      <c r="E3190" s="6" t="str">
        <v>Not Yet Received</v>
      </c>
      <c r="F3190">
        <v>430604</v>
      </c>
      <c r="G3190">
        <v>1</v>
      </c>
      <c r="H3190">
        <v>1</v>
      </c>
      <c r="I3190">
        <v>0</v>
      </c>
      <c r="J3190" t="str">
        <v>Kolkata</v>
      </c>
      <c r="K3190" t="str">
        <v>Monday (6-10-2025)</v>
      </c>
    </row>
    <row r="3191" spans="1:11" x14ac:dyDescent="0.25">
      <c r="A3191" t="str">
        <v>BioLegend</v>
      </c>
      <c r="B3191">
        <v>36762</v>
      </c>
      <c r="C3191" t="str">
        <v>Not Yet Received</v>
      </c>
      <c r="D3191" s="6" t="str">
        <v>Not Yet Received</v>
      </c>
      <c r="E3191" s="6" t="str">
        <v>Not Yet Received</v>
      </c>
      <c r="F3191">
        <v>480019</v>
      </c>
      <c r="G3191">
        <v>1</v>
      </c>
      <c r="H3191">
        <v>1</v>
      </c>
      <c r="I3191">
        <v>0</v>
      </c>
      <c r="J3191" t="str">
        <v>Mumbai</v>
      </c>
      <c r="K3191" t="str">
        <v>Saturday (4-10-2025)</v>
      </c>
    </row>
    <row r="3192" spans="1:11" x14ac:dyDescent="0.25">
      <c r="A3192" t="str">
        <v>BioLegend</v>
      </c>
      <c r="B3192">
        <v>6776</v>
      </c>
      <c r="C3192" t="str">
        <v>Not Yet Received</v>
      </c>
      <c r="D3192" s="6" t="str">
        <v>Not Yet Received</v>
      </c>
      <c r="E3192" s="6" t="str">
        <v>Not Yet Received</v>
      </c>
      <c r="F3192">
        <v>505808</v>
      </c>
      <c r="G3192">
        <v>1</v>
      </c>
      <c r="H3192">
        <v>1</v>
      </c>
      <c r="I3192">
        <v>0</v>
      </c>
      <c r="J3192" t="str">
        <v>Gujrat</v>
      </c>
      <c r="K3192" t="str">
        <v>Saturday (4-10-2025)</v>
      </c>
    </row>
    <row r="3193" spans="1:11" x14ac:dyDescent="0.25">
      <c r="A3193" t="str">
        <v>BioLegend</v>
      </c>
      <c r="B3193">
        <v>2710.4</v>
      </c>
      <c r="C3193" t="str">
        <v>Not Yet Received</v>
      </c>
      <c r="D3193" s="6" t="str">
        <v>Not Yet Received</v>
      </c>
      <c r="E3193" s="6" t="str">
        <v>Not Yet Received</v>
      </c>
      <c r="F3193">
        <v>505809</v>
      </c>
      <c r="G3193">
        <v>1</v>
      </c>
      <c r="H3193">
        <v>1</v>
      </c>
      <c r="I3193">
        <v>0</v>
      </c>
      <c r="J3193" t="str">
        <v>Hyderabad</v>
      </c>
      <c r="K3193" t="str">
        <v>Saturday (4-10-2025)</v>
      </c>
    </row>
    <row r="3194" spans="1:11" x14ac:dyDescent="0.25">
      <c r="A3194" t="str">
        <v>BioLegend</v>
      </c>
      <c r="B3194">
        <v>20820.8</v>
      </c>
      <c r="C3194" t="str">
        <v>Not Yet Received</v>
      </c>
      <c r="D3194" s="6" t="str">
        <v>Not Yet Received</v>
      </c>
      <c r="E3194" s="6" t="str">
        <v>Not Yet Received</v>
      </c>
      <c r="F3194">
        <v>516906</v>
      </c>
      <c r="G3194">
        <v>1</v>
      </c>
      <c r="H3194">
        <v>1</v>
      </c>
      <c r="I3194">
        <v>0</v>
      </c>
      <c r="J3194" t="str">
        <v>Pune</v>
      </c>
      <c r="K3194" t="str">
        <v>Saturday (4-10-2025)</v>
      </c>
    </row>
    <row r="3195" spans="1:11" x14ac:dyDescent="0.25">
      <c r="A3195" t="str">
        <v>BioLegend</v>
      </c>
      <c r="B3195">
        <v>14106.400000000001</v>
      </c>
      <c r="C3195" t="str">
        <v>Not Yet Received</v>
      </c>
      <c r="D3195" s="6" t="str">
        <v>Not Yet Received</v>
      </c>
      <c r="E3195" s="6" t="str">
        <v>Not Yet Received</v>
      </c>
      <c r="F3195">
        <v>577002</v>
      </c>
      <c r="G3195">
        <v>1</v>
      </c>
      <c r="H3195">
        <v>1</v>
      </c>
      <c r="I3195">
        <v>0</v>
      </c>
      <c r="J3195" t="str">
        <v>Pune</v>
      </c>
      <c r="K3195" t="str">
        <v>Saturday (4-10-2025)</v>
      </c>
    </row>
    <row r="3196" spans="1:11" x14ac:dyDescent="0.25">
      <c r="A3196" t="str">
        <v>BioLegend</v>
      </c>
      <c r="B3196">
        <v>9055.2000000000007</v>
      </c>
      <c r="C3196" t="str">
        <v>Not Yet Received</v>
      </c>
      <c r="D3196" s="6" t="str">
        <v>Not Yet Received</v>
      </c>
      <c r="E3196" s="6" t="str">
        <v>Not Yet Received</v>
      </c>
      <c r="F3196">
        <v>582302</v>
      </c>
      <c r="G3196">
        <v>1</v>
      </c>
      <c r="H3196">
        <v>1</v>
      </c>
      <c r="I3196">
        <v>0</v>
      </c>
      <c r="J3196" t="str">
        <v>Pune</v>
      </c>
      <c r="K3196" t="str">
        <v>Saturday (4-10-2025)</v>
      </c>
    </row>
    <row r="3197" spans="1:11" x14ac:dyDescent="0.25">
      <c r="A3197" t="str">
        <v>BioLegend</v>
      </c>
      <c r="B3197">
        <v>15584.8</v>
      </c>
      <c r="C3197" t="str">
        <v>Not Yet Received</v>
      </c>
      <c r="D3197" s="6" t="str">
        <v>Not Yet Received</v>
      </c>
      <c r="E3197" s="6" t="str">
        <v>Not Yet Received</v>
      </c>
      <c r="F3197">
        <v>640922</v>
      </c>
      <c r="G3197">
        <v>2</v>
      </c>
      <c r="H3197">
        <v>2</v>
      </c>
      <c r="I3197">
        <v>0</v>
      </c>
      <c r="J3197" t="str">
        <v>Haridwar</v>
      </c>
      <c r="K3197" t="str">
        <v>Monday (6-10-2025)</v>
      </c>
    </row>
    <row r="3198" spans="1:11" x14ac:dyDescent="0.25">
      <c r="A3198" t="str">
        <v>BioLegend</v>
      </c>
      <c r="B3198">
        <v>6221.6</v>
      </c>
      <c r="C3198" t="str">
        <v>Not Yet Received</v>
      </c>
      <c r="D3198" s="6" t="str">
        <v>Not Yet Received</v>
      </c>
      <c r="E3198" s="6" t="str">
        <v>Not Yet Received</v>
      </c>
      <c r="F3198">
        <v>643808</v>
      </c>
      <c r="G3198">
        <v>1</v>
      </c>
      <c r="H3198">
        <v>1</v>
      </c>
      <c r="I3198">
        <v>0</v>
      </c>
      <c r="J3198" t="str">
        <v>Hyderabad</v>
      </c>
      <c r="K3198" t="str">
        <v>Saturday (4-10-2025)</v>
      </c>
    </row>
    <row r="3199" spans="1:11" x14ac:dyDescent="0.25">
      <c r="A3199" t="str">
        <v>BioLegend</v>
      </c>
      <c r="B3199">
        <v>18048.8</v>
      </c>
      <c r="C3199" t="str">
        <v>Not Yet Received</v>
      </c>
      <c r="D3199" s="6" t="str">
        <v>Not Yet Received</v>
      </c>
      <c r="E3199" s="6" t="str">
        <v>Not Yet Received</v>
      </c>
      <c r="F3199">
        <v>644702</v>
      </c>
      <c r="G3199">
        <v>1</v>
      </c>
      <c r="H3199">
        <v>1</v>
      </c>
      <c r="I3199">
        <v>0</v>
      </c>
      <c r="J3199" t="str">
        <v>Chandigarh</v>
      </c>
      <c r="K3199" t="str">
        <v>Monday (6-10-2025)</v>
      </c>
    </row>
    <row r="3200" spans="1:11" x14ac:dyDescent="0.25">
      <c r="A3200" t="str">
        <v>BioLegend</v>
      </c>
      <c r="B3200">
        <v>19896.8</v>
      </c>
      <c r="C3200" t="str">
        <v>Not Yet Received</v>
      </c>
      <c r="D3200" s="6" t="str">
        <v>Not Yet Received</v>
      </c>
      <c r="E3200" s="6" t="str">
        <v>Not Yet Received</v>
      </c>
      <c r="F3200">
        <v>651002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12012</v>
      </c>
      <c r="C3201" t="str">
        <v>Not Yet Received</v>
      </c>
      <c r="D3201" s="6" t="str">
        <v>Not Yet Received</v>
      </c>
      <c r="E3201" s="6" t="str">
        <v>Not Yet Received</v>
      </c>
      <c r="F3201">
        <v>653813</v>
      </c>
      <c r="G3201">
        <v>1</v>
      </c>
      <c r="H3201">
        <v>1</v>
      </c>
      <c r="I3201">
        <v>0</v>
      </c>
      <c r="J3201" t="str">
        <v>Kolkata</v>
      </c>
      <c r="K3201" t="str">
        <v>Monday (6-10-2025)</v>
      </c>
    </row>
    <row r="3202" spans="1:11" x14ac:dyDescent="0.25">
      <c r="A3202" t="str">
        <v>BioLegend</v>
      </c>
      <c r="B3202">
        <v>15584.8</v>
      </c>
      <c r="C3202" t="str">
        <v>Not Yet Received</v>
      </c>
      <c r="D3202" s="6" t="str">
        <v>Not Yet Received</v>
      </c>
      <c r="E3202" s="6" t="str">
        <v>Not Yet Received</v>
      </c>
      <c r="F3202">
        <v>691502</v>
      </c>
      <c r="G3202">
        <v>1</v>
      </c>
      <c r="H3202">
        <v>1</v>
      </c>
      <c r="I3202">
        <v>0</v>
      </c>
      <c r="J3202" t="str">
        <v>Mumbai</v>
      </c>
      <c r="K3202" t="str">
        <v>Saturday (4-10-2025)</v>
      </c>
    </row>
    <row r="3203" spans="1:11" x14ac:dyDescent="0.25">
      <c r="A3203" t="str">
        <v>BioLegend</v>
      </c>
      <c r="B3203">
        <v>15584.8</v>
      </c>
      <c r="C3203" t="str">
        <v>Not Yet Received</v>
      </c>
      <c r="D3203" s="6" t="str">
        <v>Not Yet Received</v>
      </c>
      <c r="E3203" s="6" t="str">
        <v>Not Yet Received</v>
      </c>
      <c r="F3203">
        <v>692802</v>
      </c>
      <c r="G3203">
        <v>1</v>
      </c>
      <c r="H3203">
        <v>1</v>
      </c>
      <c r="I3203">
        <v>0</v>
      </c>
      <c r="J3203" t="str">
        <v>Pune</v>
      </c>
      <c r="K3203" t="str">
        <v>Saturday (4-10-2025)</v>
      </c>
    </row>
    <row r="3204" spans="1:11" x14ac:dyDescent="0.25">
      <c r="A3204" t="str">
        <v>BioLegend</v>
      </c>
      <c r="B3204">
        <v>17679.2</v>
      </c>
      <c r="C3204" t="str">
        <v>Not Yet Received</v>
      </c>
      <c r="D3204" s="6" t="str">
        <v>Not Yet Received</v>
      </c>
      <c r="E3204" s="6" t="str">
        <v>Not Yet Received</v>
      </c>
      <c r="F3204">
        <v>693504</v>
      </c>
      <c r="G3204">
        <v>1</v>
      </c>
      <c r="H3204">
        <v>1</v>
      </c>
      <c r="I3204">
        <v>0</v>
      </c>
      <c r="J3204" t="str">
        <v>Delhi</v>
      </c>
      <c r="K3204">
        <v>0</v>
      </c>
    </row>
    <row r="3205" spans="1:11" x14ac:dyDescent="0.25">
      <c r="A3205" t="str">
        <v>BioLegend</v>
      </c>
      <c r="B3205">
        <v>24393.599999999999</v>
      </c>
      <c r="C3205" t="str">
        <v>Not Yet Received</v>
      </c>
      <c r="D3205" s="6" t="str">
        <v>Not Yet Received</v>
      </c>
      <c r="E3205" s="6" t="str">
        <v>Not Yet Received</v>
      </c>
      <c r="F3205">
        <v>696806</v>
      </c>
      <c r="G3205">
        <v>1</v>
      </c>
      <c r="H3205">
        <v>1</v>
      </c>
      <c r="I3205">
        <v>0</v>
      </c>
      <c r="J3205" t="str">
        <v>Kolkata</v>
      </c>
      <c r="K3205" t="str">
        <v>Monday (6-10-2025)</v>
      </c>
    </row>
    <row r="3206" spans="1:11" x14ac:dyDescent="0.25">
      <c r="A3206" t="str">
        <v>BioLegend</v>
      </c>
      <c r="B3206">
        <v>24024</v>
      </c>
      <c r="C3206" t="str">
        <v>Not Yet Received</v>
      </c>
      <c r="D3206" s="6" t="str">
        <v>Not Yet Received</v>
      </c>
      <c r="E3206" s="6" t="str">
        <v>Not Yet Received</v>
      </c>
      <c r="F3206">
        <v>696814</v>
      </c>
      <c r="G3206">
        <v>1</v>
      </c>
      <c r="H3206">
        <v>1</v>
      </c>
      <c r="I3206">
        <v>0</v>
      </c>
      <c r="J3206" t="str">
        <v>Bhuvneshwar</v>
      </c>
      <c r="K3206" t="str">
        <v>On Hold</v>
      </c>
    </row>
    <row r="3207" spans="1:11" x14ac:dyDescent="0.25">
      <c r="A3207" t="str">
        <v>BioLegend</v>
      </c>
      <c r="B3207">
        <v>7268.7999999999993</v>
      </c>
      <c r="C3207" t="str">
        <v>Not Yet Received</v>
      </c>
      <c r="D3207" s="6" t="str">
        <v>Not Yet Received</v>
      </c>
      <c r="E3207" s="6" t="str">
        <v>Not Yet Received</v>
      </c>
      <c r="F3207">
        <v>740153</v>
      </c>
      <c r="G3207">
        <v>1</v>
      </c>
      <c r="H3207">
        <v>1</v>
      </c>
      <c r="I3207">
        <v>0</v>
      </c>
      <c r="J3207" t="str">
        <v>Gujrat</v>
      </c>
      <c r="K3207" t="str">
        <v>Saturday (4-10-2025)</v>
      </c>
    </row>
    <row r="3208" spans="1:11" x14ac:dyDescent="0.25">
      <c r="A3208" t="str">
        <v>BioLegend</v>
      </c>
      <c r="B3208">
        <v>7268.7999999999993</v>
      </c>
      <c r="C3208" t="str">
        <v>Not Yet Received</v>
      </c>
      <c r="D3208" s="6" t="str">
        <v>Not Yet Received</v>
      </c>
      <c r="E3208" s="6" t="str">
        <v>Not Yet Received</v>
      </c>
      <c r="F3208">
        <v>740154</v>
      </c>
      <c r="G3208">
        <v>1</v>
      </c>
      <c r="H3208">
        <v>1</v>
      </c>
      <c r="I3208">
        <v>0</v>
      </c>
      <c r="J3208" t="str">
        <v>Gujrat</v>
      </c>
      <c r="K3208" t="str">
        <v>Saturday (4-10-2025)</v>
      </c>
    </row>
    <row r="3209" spans="1:11" x14ac:dyDescent="0.25">
      <c r="A3209" t="str">
        <v>BioLegend</v>
      </c>
      <c r="B3209">
        <v>7268.7999999999993</v>
      </c>
      <c r="C3209" t="str">
        <v>Not Yet Received</v>
      </c>
      <c r="D3209" s="6" t="str">
        <v>Not Yet Received</v>
      </c>
      <c r="E3209" s="6" t="str">
        <v>Not Yet Received</v>
      </c>
      <c r="F3209">
        <v>740155</v>
      </c>
      <c r="G3209">
        <v>1</v>
      </c>
      <c r="H3209">
        <v>1</v>
      </c>
      <c r="I3209">
        <v>0</v>
      </c>
      <c r="J3209" t="str">
        <v>Gujrat</v>
      </c>
      <c r="K3209" t="str">
        <v>Saturday (4-10-2025)</v>
      </c>
    </row>
    <row r="3210" spans="1:11" x14ac:dyDescent="0.25">
      <c r="A3210" t="str">
        <v>BioLegend</v>
      </c>
      <c r="B3210">
        <v>7268.7999999999993</v>
      </c>
      <c r="C3210" t="str">
        <v>Not Yet Received</v>
      </c>
      <c r="D3210" s="6" t="str">
        <v>Not Yet Received</v>
      </c>
      <c r="E3210" s="6" t="str">
        <v>Not Yet Received</v>
      </c>
      <c r="F3210">
        <v>740156</v>
      </c>
      <c r="G3210">
        <v>1</v>
      </c>
      <c r="H3210">
        <v>1</v>
      </c>
      <c r="I3210">
        <v>0</v>
      </c>
      <c r="J3210" t="str">
        <v>Gujrat</v>
      </c>
      <c r="K3210" t="str">
        <v>Saturday (4-10-2025)</v>
      </c>
    </row>
    <row r="3211" spans="1:11" x14ac:dyDescent="0.25">
      <c r="A3211" t="str">
        <v>BioLegend</v>
      </c>
      <c r="B3211">
        <v>7268.7999999999993</v>
      </c>
      <c r="C3211" t="str">
        <v>Not Yet Received</v>
      </c>
      <c r="D3211" s="6" t="str">
        <v>Not Yet Received</v>
      </c>
      <c r="E3211" s="6" t="str">
        <v>Not Yet Received</v>
      </c>
      <c r="F3211">
        <v>740157</v>
      </c>
      <c r="G3211">
        <v>1</v>
      </c>
      <c r="H3211">
        <v>1</v>
      </c>
      <c r="I3211">
        <v>0</v>
      </c>
      <c r="J3211" t="str">
        <v>Gujrat</v>
      </c>
      <c r="K3211" t="str">
        <v>Saturday (4-10-2025)</v>
      </c>
    </row>
    <row r="3212" spans="1:11" x14ac:dyDescent="0.25">
      <c r="A3212" t="str">
        <v>BioLegend</v>
      </c>
      <c r="B3212">
        <v>7268.7999999999993</v>
      </c>
      <c r="C3212" t="str">
        <v>Not Yet Received</v>
      </c>
      <c r="D3212" s="6" t="str">
        <v>Not Yet Received</v>
      </c>
      <c r="E3212" s="6" t="str">
        <v>Not Yet Received</v>
      </c>
      <c r="F3212">
        <v>740158</v>
      </c>
      <c r="G3212">
        <v>1</v>
      </c>
      <c r="H3212">
        <v>1</v>
      </c>
      <c r="I3212">
        <v>0</v>
      </c>
      <c r="J3212" t="str">
        <v>Gujrat</v>
      </c>
      <c r="K3212" t="str">
        <v>Saturday (4-10-2025)</v>
      </c>
    </row>
    <row r="3213" spans="1:11" x14ac:dyDescent="0.25">
      <c r="A3213" t="str">
        <v>BioLegend</v>
      </c>
      <c r="B3213">
        <v>7268.7999999999993</v>
      </c>
      <c r="C3213" t="str">
        <v>Not Yet Received</v>
      </c>
      <c r="D3213" s="6" t="str">
        <v>Not Yet Received</v>
      </c>
      <c r="E3213" s="6" t="str">
        <v>Not Yet Received</v>
      </c>
      <c r="F3213">
        <v>740159</v>
      </c>
      <c r="G3213">
        <v>1</v>
      </c>
      <c r="H3213">
        <v>1</v>
      </c>
      <c r="I3213">
        <v>0</v>
      </c>
      <c r="J3213" t="str">
        <v>Gujrat</v>
      </c>
      <c r="K3213" t="str">
        <v>Saturday (4-10-2025)</v>
      </c>
    </row>
    <row r="3214" spans="1:11" x14ac:dyDescent="0.25">
      <c r="A3214" t="str">
        <v>BioLegend</v>
      </c>
      <c r="B3214">
        <v>7268.7999999999993</v>
      </c>
      <c r="C3214" t="str">
        <v>Not Yet Received</v>
      </c>
      <c r="D3214" s="6" t="str">
        <v>Not Yet Received</v>
      </c>
      <c r="E3214" s="6" t="str">
        <v>Not Yet Received</v>
      </c>
      <c r="F3214">
        <v>740161</v>
      </c>
      <c r="G3214">
        <v>1</v>
      </c>
      <c r="H3214">
        <v>1</v>
      </c>
      <c r="I3214">
        <v>0</v>
      </c>
      <c r="J3214" t="str">
        <v>Gujrat</v>
      </c>
      <c r="K3214" t="str">
        <v>Saturday (4-10-2025)</v>
      </c>
    </row>
    <row r="3215" spans="1:11" x14ac:dyDescent="0.25">
      <c r="A3215" t="str">
        <v>BioLegend</v>
      </c>
      <c r="B3215">
        <v>18110.400000000001</v>
      </c>
      <c r="C3215" t="str">
        <v>Not Yet Received</v>
      </c>
      <c r="D3215" s="6" t="str">
        <v>Not Yet Received</v>
      </c>
      <c r="E3215" s="6" t="str">
        <v>Not Yet Received</v>
      </c>
      <c r="F3215">
        <v>740165</v>
      </c>
      <c r="G3215">
        <v>1</v>
      </c>
      <c r="H3215">
        <v>1</v>
      </c>
      <c r="I3215">
        <v>0</v>
      </c>
      <c r="J3215" t="str">
        <v>Gujrat</v>
      </c>
      <c r="K3215" t="str">
        <v>Saturday (4-10-2025)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740368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3634.3999999999996</v>
      </c>
      <c r="C3217" t="str">
        <v>Not Yet Received</v>
      </c>
      <c r="D3217" s="6" t="str">
        <v>Not Yet Received</v>
      </c>
      <c r="E3217" s="6" t="str">
        <v>Not Yet Received</v>
      </c>
      <c r="F3217">
        <v>740371</v>
      </c>
      <c r="G3217">
        <v>1</v>
      </c>
      <c r="H3217">
        <v>1</v>
      </c>
      <c r="I3217">
        <v>0</v>
      </c>
      <c r="J3217" t="str">
        <v>Gujrat</v>
      </c>
      <c r="K3217" t="str">
        <v>Saturday (4-10-2025)</v>
      </c>
    </row>
    <row r="3218" spans="1:11" x14ac:dyDescent="0.25">
      <c r="A3218" t="str">
        <v>BioLegend</v>
      </c>
      <c r="B3218">
        <v>7268.7999999999993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740373</v>
      </c>
      <c r="G3218">
        <v>1</v>
      </c>
      <c r="H3218">
        <v>1</v>
      </c>
      <c r="I3218">
        <v>0</v>
      </c>
      <c r="J3218" t="str">
        <v>Gujrat</v>
      </c>
      <c r="K3218" t="str">
        <v>Saturday (4-10-2025)</v>
      </c>
    </row>
    <row r="3219" spans="1:11" x14ac:dyDescent="0.25">
      <c r="A3219" t="str">
        <v>BioLegend</v>
      </c>
      <c r="B3219">
        <v>431.19999999999993</v>
      </c>
      <c r="C3219" t="str">
        <v>Not Yet Received</v>
      </c>
      <c r="D3219" s="6" t="str">
        <v>Not Yet Received</v>
      </c>
      <c r="E3219" s="6" t="str">
        <v>Not Yet Received</v>
      </c>
      <c r="F3219">
        <v>740379</v>
      </c>
      <c r="G3219">
        <v>2</v>
      </c>
      <c r="H3219">
        <v>2</v>
      </c>
      <c r="I3219">
        <v>0</v>
      </c>
      <c r="J3219" t="str">
        <v>Gujrat</v>
      </c>
      <c r="K3219" t="str">
        <v>Saturday (4-10-2025) FOC</v>
      </c>
    </row>
    <row r="3220" spans="1:11" x14ac:dyDescent="0.25">
      <c r="A3220" t="str">
        <v>BioLegend</v>
      </c>
      <c r="B3220">
        <v>431.19999999999993</v>
      </c>
      <c r="C3220" t="str">
        <v>Not Yet Received</v>
      </c>
      <c r="D3220" s="6" t="str">
        <v>Not Yet Received</v>
      </c>
      <c r="E3220" s="6" t="str">
        <v>Not Yet Received</v>
      </c>
      <c r="F3220">
        <v>740379</v>
      </c>
      <c r="G3220">
        <v>1</v>
      </c>
      <c r="H3220">
        <v>1</v>
      </c>
      <c r="I3220">
        <v>0</v>
      </c>
      <c r="J3220" t="str">
        <v>Banglore</v>
      </c>
      <c r="K3220" t="str">
        <v>On Hold</v>
      </c>
    </row>
    <row r="3221" spans="1:11" x14ac:dyDescent="0.25">
      <c r="A3221" t="str">
        <v>BioLegend</v>
      </c>
      <c r="B3221">
        <v>18110.400000000001</v>
      </c>
      <c r="C3221" t="str">
        <v>Not Yet Received</v>
      </c>
      <c r="D3221" s="6" t="str">
        <v>Not Yet Received</v>
      </c>
      <c r="E3221" s="6" t="str">
        <v>Not Yet Received</v>
      </c>
      <c r="F3221">
        <v>740931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3634.3999999999996</v>
      </c>
      <c r="C3222" t="str">
        <v>Not Yet Received</v>
      </c>
      <c r="D3222" s="6" t="str">
        <v>Not Yet Received</v>
      </c>
      <c r="E3222" s="6" t="str">
        <v>Not Yet Received</v>
      </c>
      <c r="F3222">
        <v>740932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740936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7268.7999999999993</v>
      </c>
      <c r="C3224" t="str">
        <v>Not Yet Received</v>
      </c>
      <c r="D3224" s="6" t="str">
        <v>Not Yet Received</v>
      </c>
      <c r="E3224" s="6" t="str">
        <v>Not Yet Received</v>
      </c>
      <c r="F3224">
        <v>740937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740939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7268.7999999999993</v>
      </c>
      <c r="C3226" t="str">
        <v>Not Yet Received</v>
      </c>
      <c r="D3226" s="6" t="str">
        <v>Not Yet Received</v>
      </c>
      <c r="E3226" s="6" t="str">
        <v>Not Yet Received</v>
      </c>
      <c r="F3226">
        <v>740940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740941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7268.7999999999993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740942</v>
      </c>
      <c r="G3228">
        <v>1</v>
      </c>
      <c r="H3228">
        <v>1</v>
      </c>
      <c r="I3228">
        <v>0</v>
      </c>
      <c r="J3228" t="str">
        <v>Gujrat</v>
      </c>
      <c r="K3228" t="str">
        <v>Saturday (4-10-2025)</v>
      </c>
    </row>
    <row r="3229" spans="1:11" x14ac:dyDescent="0.25">
      <c r="A3229" t="str">
        <v>BioLegend</v>
      </c>
      <c r="B3229">
        <v>7268.7999999999993</v>
      </c>
      <c r="C3229" t="str">
        <v>Not Yet Received</v>
      </c>
      <c r="D3229" s="6" t="str">
        <v>Not Yet Received</v>
      </c>
      <c r="E3229" s="6" t="str">
        <v>Not Yet Received</v>
      </c>
      <c r="F3229">
        <v>740943</v>
      </c>
      <c r="G3229">
        <v>1</v>
      </c>
      <c r="H3229">
        <v>1</v>
      </c>
      <c r="I3229">
        <v>0</v>
      </c>
      <c r="J3229" t="str">
        <v>Gujrat</v>
      </c>
      <c r="K3229" t="str">
        <v>Saturday (4-10-2025)</v>
      </c>
    </row>
    <row r="3230" spans="1:11" x14ac:dyDescent="0.25">
      <c r="A3230" t="str">
        <v>BioLegend</v>
      </c>
      <c r="B3230">
        <v>7268.7999999999993</v>
      </c>
      <c r="C3230" t="str">
        <v>Not Yet Received</v>
      </c>
      <c r="D3230" s="6" t="str">
        <v>Not Yet Received</v>
      </c>
      <c r="E3230" s="6" t="str">
        <v>Not Yet Received</v>
      </c>
      <c r="F3230">
        <v>740944</v>
      </c>
      <c r="G3230">
        <v>1</v>
      </c>
      <c r="H3230">
        <v>1</v>
      </c>
      <c r="I3230">
        <v>0</v>
      </c>
      <c r="J3230" t="str">
        <v>Gujrat</v>
      </c>
      <c r="K3230" t="str">
        <v>Saturday (4-10-2025)</v>
      </c>
    </row>
    <row r="3231" spans="1:11" x14ac:dyDescent="0.25">
      <c r="A3231" t="str">
        <v>BioLegend</v>
      </c>
      <c r="B3231">
        <v>108477.6</v>
      </c>
      <c r="C3231" t="str">
        <v>Not Yet Received</v>
      </c>
      <c r="D3231" s="6" t="str">
        <v>Not Yet Received</v>
      </c>
      <c r="E3231" s="6" t="str">
        <v>Not Yet Received</v>
      </c>
      <c r="F3231">
        <v>741024</v>
      </c>
      <c r="G3231">
        <v>1</v>
      </c>
      <c r="H3231">
        <v>1</v>
      </c>
      <c r="I3231">
        <v>0</v>
      </c>
      <c r="J3231" t="str">
        <v>Gujrat</v>
      </c>
      <c r="K3231" t="str">
        <v>Saturday (4-10-2025)</v>
      </c>
    </row>
    <row r="3232" spans="1:11" x14ac:dyDescent="0.25">
      <c r="A3232" t="str">
        <v>BioLegend</v>
      </c>
      <c r="B3232">
        <v>65111.199999999997</v>
      </c>
      <c r="C3232" t="str">
        <v>Not Yet Received</v>
      </c>
      <c r="D3232" s="6" t="str">
        <v>Not Yet Received</v>
      </c>
      <c r="E3232" s="6" t="str">
        <v>Not Yet Received</v>
      </c>
      <c r="F3232">
        <v>741032</v>
      </c>
      <c r="G3232">
        <v>1</v>
      </c>
      <c r="H3232">
        <v>1</v>
      </c>
      <c r="I3232">
        <v>0</v>
      </c>
      <c r="J3232" t="str">
        <v>Banglore</v>
      </c>
      <c r="K3232" t="str">
        <v>On Hold</v>
      </c>
    </row>
    <row r="3233" spans="1:11" x14ac:dyDescent="0.25">
      <c r="A3233" t="str">
        <v>BioLegend</v>
      </c>
      <c r="B3233">
        <v>7268.7999999999993</v>
      </c>
      <c r="C3233" t="str">
        <v>Not Yet Received</v>
      </c>
      <c r="D3233" s="6" t="str">
        <v>Not Yet Received</v>
      </c>
      <c r="E3233" s="6" t="str">
        <v>Not Yet Received</v>
      </c>
      <c r="F3233">
        <v>741110</v>
      </c>
      <c r="G3233">
        <v>1</v>
      </c>
      <c r="H3233">
        <v>1</v>
      </c>
      <c r="I3233">
        <v>0</v>
      </c>
      <c r="J3233" t="str">
        <v>Banglore</v>
      </c>
      <c r="K3233" t="str">
        <v>On Hold (FOC)</v>
      </c>
    </row>
    <row r="3234" spans="1:11" x14ac:dyDescent="0.25">
      <c r="A3234" t="str">
        <v>BioLegend</v>
      </c>
      <c r="B3234">
        <v>108477.6</v>
      </c>
      <c r="C3234" t="str">
        <v>Not Yet Received</v>
      </c>
      <c r="D3234" s="6" t="str">
        <v>Not Yet Received</v>
      </c>
      <c r="E3234" s="6" t="str">
        <v>Not Yet Received</v>
      </c>
      <c r="F3234">
        <v>741335</v>
      </c>
      <c r="G3234">
        <v>1</v>
      </c>
      <c r="H3234">
        <v>1</v>
      </c>
      <c r="I3234">
        <v>0</v>
      </c>
      <c r="J3234" t="str">
        <v>Pune</v>
      </c>
      <c r="K3234" t="str">
        <v>Saturday (4-10-2025)</v>
      </c>
    </row>
    <row r="3235" spans="1:11" x14ac:dyDescent="0.25">
      <c r="A3235" t="str">
        <v>BioLegend</v>
      </c>
      <c r="B3235">
        <v>9055.2000000000007</v>
      </c>
      <c r="C3235" t="str">
        <v>Not Yet Received</v>
      </c>
      <c r="D3235" s="6" t="str">
        <v>Not Yet Received</v>
      </c>
      <c r="E3235" s="6" t="str">
        <v>Not Yet Received</v>
      </c>
      <c r="F3235">
        <v>824805</v>
      </c>
      <c r="G3235">
        <v>1</v>
      </c>
      <c r="H3235">
        <v>1</v>
      </c>
      <c r="I3235">
        <v>0</v>
      </c>
      <c r="J3235" t="str">
        <v>Pune</v>
      </c>
      <c r="K3235" t="str">
        <v>Saturday (4-10-2025)</v>
      </c>
    </row>
    <row r="3236" spans="1:11" x14ac:dyDescent="0.25">
      <c r="A3236" t="str">
        <v>BioLegend</v>
      </c>
      <c r="B3236">
        <v>6221.6</v>
      </c>
      <c r="C3236" t="str">
        <v>Not Yet Received</v>
      </c>
      <c r="D3236" s="6" t="str">
        <v>Not Yet Received</v>
      </c>
      <c r="E3236" s="6" t="str">
        <v>Not Yet Received</v>
      </c>
      <c r="F3236">
        <v>935101</v>
      </c>
      <c r="G3236">
        <v>1</v>
      </c>
      <c r="H3236">
        <v>1</v>
      </c>
      <c r="I3236">
        <v>0</v>
      </c>
      <c r="J3236" t="str">
        <v>Kanpur</v>
      </c>
      <c r="K3236" t="str">
        <v>Saturday (4-10-2025)</v>
      </c>
    </row>
    <row r="3237" spans="1:11" x14ac:dyDescent="0.25">
      <c r="A3237">
        <v>0</v>
      </c>
      <c r="B3237">
        <v>0</v>
      </c>
      <c r="C3237">
        <v>0</v>
      </c>
      <c r="D3237" s="6">
        <v>0</v>
      </c>
      <c r="E3237" s="6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47161027.759999894</v>
      </c>
      <c r="D2" s="25">
        <f ca="1">SUMIF('Report 2'!A:N,'Brand Wise Report'!A2,'Report 2'!H:H)</f>
        <v>3090</v>
      </c>
      <c r="E2" s="25">
        <f ca="1">SUMIF('Report 2'!A:N,'Brand Wise Report'!A2,'Report 2'!M:M)</f>
        <v>46218386.426666595</v>
      </c>
      <c r="F2" s="25">
        <f ca="1">SUMIF('Report 2'!A:N,'Brand Wise Report'!A2,'Report 2'!I:I)</f>
        <v>91</v>
      </c>
      <c r="G2" s="25">
        <f ca="1">SUMIF('Report 2'!A:N,'Brand Wise Report'!A2,'Report 2'!N:N)</f>
        <v>942641.33333333349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284</v>
      </c>
      <c r="E3" s="25">
        <f ca="1">SUMIF('Report 2'!A:N,'Brand Wise Report'!A3,'Report 2'!M:M)</f>
        <v>7384028.9600000083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2101924.88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120120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120120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4340</v>
      </c>
      <c r="C39" s="50">
        <f t="shared" ca="1" si="0"/>
        <v>78241661.429999888</v>
      </c>
      <c r="D39" s="50">
        <f t="shared" ca="1" si="0"/>
        <v>4045</v>
      </c>
      <c r="E39" s="50">
        <f t="shared" ca="1" si="0"/>
        <v>74554183.116666615</v>
      </c>
      <c r="F39" s="50">
        <f t="shared" ca="1" si="0"/>
        <v>295</v>
      </c>
      <c r="G39" s="50">
        <f t="shared" ca="1" si="0"/>
        <v>3687478.3133333335</v>
      </c>
      <c r="H39" s="50"/>
      <c r="I39" s="50">
        <f>SUM(I2:I38)</f>
        <v>228</v>
      </c>
      <c r="J39" s="50">
        <f>SUM(J2:J38)</f>
        <v>2188440.98</v>
      </c>
      <c r="K39" s="50">
        <f>SUM(K2:K38)</f>
        <v>67</v>
      </c>
      <c r="L39" s="50">
        <f>SUM(L2:L38)</f>
        <v>1499037.3333333333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2025-10-03T06:42:26Z</dcterms:modified>
  <cp:contentStatus/>
</cp:coreProperties>
</file>