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88DB870-ED38-4D65-B591-5362A98450F5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Report'!$A$1:$I$238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MasterSheet!$A$1:$AC$3411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10" i="1" l="1"/>
  <c r="G3410" i="1" s="1"/>
  <c r="F3411" i="1"/>
  <c r="G3411" i="1"/>
  <c r="F3409" i="1"/>
  <c r="G3409" i="1" s="1"/>
  <c r="F3408" i="1"/>
  <c r="G3408" i="1" s="1"/>
  <c r="Y3408" i="1"/>
  <c r="Z3408" i="1"/>
  <c r="AA3408" i="1"/>
  <c r="AB3408" i="1"/>
  <c r="AC3408" i="1"/>
  <c r="Y3409" i="1"/>
  <c r="Z3409" i="1"/>
  <c r="AA3409" i="1"/>
  <c r="AB3409" i="1"/>
  <c r="AC3409" i="1"/>
  <c r="Y3410" i="1"/>
  <c r="Z3410" i="1"/>
  <c r="AA3410" i="1"/>
  <c r="AB3410" i="1"/>
  <c r="AC3410" i="1"/>
  <c r="Y3411" i="1"/>
  <c r="Z3411" i="1"/>
  <c r="AA3411" i="1"/>
  <c r="AB3411" i="1"/>
  <c r="AC3411" i="1"/>
  <c r="V3408" i="1"/>
  <c r="V3409" i="1"/>
  <c r="V3410" i="1"/>
  <c r="V3411" i="1"/>
  <c r="L3408" i="1"/>
  <c r="L3409" i="1"/>
  <c r="L3410" i="1"/>
  <c r="L3411" i="1"/>
  <c r="Y3279" i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F3285" i="1" s="1"/>
  <c r="G3285" i="1" s="1"/>
  <c r="AC3285" i="1"/>
  <c r="Y3286" i="1"/>
  <c r="Z3286" i="1"/>
  <c r="AA3286" i="1"/>
  <c r="AB3286" i="1"/>
  <c r="F3286" i="1" s="1"/>
  <c r="G3286" i="1" s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F3289" i="1" s="1"/>
  <c r="G3289" i="1" s="1"/>
  <c r="AC3289" i="1"/>
  <c r="Y3290" i="1"/>
  <c r="Z3290" i="1"/>
  <c r="AA3290" i="1"/>
  <c r="AB3290" i="1"/>
  <c r="F3290" i="1" s="1"/>
  <c r="G3290" i="1" s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F3301" i="1" s="1"/>
  <c r="G3301" i="1" s="1"/>
  <c r="AC3301" i="1"/>
  <c r="Y3302" i="1"/>
  <c r="Z3302" i="1"/>
  <c r="AA3302" i="1"/>
  <c r="AB3302" i="1"/>
  <c r="F3302" i="1" s="1"/>
  <c r="G3302" i="1" s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F3305" i="1" s="1"/>
  <c r="G3305" i="1" s="1"/>
  <c r="AC3305" i="1"/>
  <c r="Y3306" i="1"/>
  <c r="Z3306" i="1"/>
  <c r="AA3306" i="1"/>
  <c r="AB3306" i="1"/>
  <c r="F3306" i="1" s="1"/>
  <c r="G3306" i="1" s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F3309" i="1" s="1"/>
  <c r="G3309" i="1" s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F3313" i="1" s="1"/>
  <c r="G3313" i="1" s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F3317" i="1" s="1"/>
  <c r="G3317" i="1" s="1"/>
  <c r="AC3317" i="1"/>
  <c r="Y3318" i="1"/>
  <c r="Z3318" i="1"/>
  <c r="AA3318" i="1"/>
  <c r="AB3318" i="1"/>
  <c r="F3318" i="1" s="1"/>
  <c r="G3318" i="1" s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F3322" i="1" s="1"/>
  <c r="G3322" i="1" s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F3329" i="1" s="1"/>
  <c r="G3329" i="1" s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F3333" i="1" s="1"/>
  <c r="G3333" i="1" s="1"/>
  <c r="AC3333" i="1"/>
  <c r="Y3334" i="1"/>
  <c r="Z3334" i="1"/>
  <c r="AA3334" i="1"/>
  <c r="AB3334" i="1"/>
  <c r="F3334" i="1" s="1"/>
  <c r="G3334" i="1" s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F3337" i="1" s="1"/>
  <c r="G3337" i="1" s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F3341" i="1" s="1"/>
  <c r="G3341" i="1" s="1"/>
  <c r="AC3341" i="1"/>
  <c r="Y3342" i="1"/>
  <c r="Z3342" i="1"/>
  <c r="AA3342" i="1"/>
  <c r="AB3342" i="1"/>
  <c r="F3342" i="1" s="1"/>
  <c r="G3342" i="1" s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F3345" i="1" s="1"/>
  <c r="G3345" i="1" s="1"/>
  <c r="AC3345" i="1"/>
  <c r="Y3346" i="1"/>
  <c r="Z3346" i="1"/>
  <c r="AA3346" i="1"/>
  <c r="AB3346" i="1"/>
  <c r="F3346" i="1" s="1"/>
  <c r="G3346" i="1" s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Y3350" i="1"/>
  <c r="Z3350" i="1"/>
  <c r="AA3350" i="1"/>
  <c r="AB3350" i="1"/>
  <c r="F3350" i="1" s="1"/>
  <c r="G3350" i="1" s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F3358" i="1" s="1"/>
  <c r="G3358" i="1" s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F3361" i="1" s="1"/>
  <c r="G3361" i="1" s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F3369" i="1" s="1"/>
  <c r="G3369" i="1" s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F3373" i="1" s="1"/>
  <c r="G3373" i="1" s="1"/>
  <c r="AC3373" i="1"/>
  <c r="Y3374" i="1"/>
  <c r="Z3374" i="1"/>
  <c r="AA3374" i="1"/>
  <c r="AB3374" i="1"/>
  <c r="F3374" i="1" s="1"/>
  <c r="G3374" i="1" s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F3377" i="1" s="1"/>
  <c r="G3377" i="1" s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F3393" i="1" s="1"/>
  <c r="G3393" i="1" s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F3401" i="1" s="1"/>
  <c r="G3401" i="1" s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F3405" i="1" s="1"/>
  <c r="G3405" i="1" s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0" i="1"/>
  <c r="G3280" i="1" s="1"/>
  <c r="F3281" i="1"/>
  <c r="G3281" i="1" s="1"/>
  <c r="F3293" i="1"/>
  <c r="G3293" i="1" s="1"/>
  <c r="F3297" i="1"/>
  <c r="G3297" i="1" s="1"/>
  <c r="F3321" i="1"/>
  <c r="G3321" i="1" s="1"/>
  <c r="F3325" i="1"/>
  <c r="G3325" i="1" s="1"/>
  <c r="F3353" i="1"/>
  <c r="G3353" i="1" s="1"/>
  <c r="F3357" i="1"/>
  <c r="G3357" i="1" s="1"/>
  <c r="F3385" i="1"/>
  <c r="G3385" i="1" s="1"/>
  <c r="F3388" i="1"/>
  <c r="G3388" i="1" s="1"/>
  <c r="F3392" i="1"/>
  <c r="G3392" i="1" s="1"/>
  <c r="F3397" i="1"/>
  <c r="G3397" i="1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<sst xmlns="http://schemas.openxmlformats.org/spreadsheetml/2006/main" count="22754" uniqueCount="4877">
  <si>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</si>
  <si>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</si>
  <si>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</si>
  <si>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</si>
  <si>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</si>
  <si>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</si>
  <si>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</si>
  <si>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</si>
  <si>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</si>
  <si>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</si>
  <si>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</si>
  <si>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</si>
  <si>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</si>
  <si>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</si>
  <si>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</si>
  <si>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</si>
  <si>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</si>
  <si>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</si>
  <si>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</si>
  <si>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</si>
  <si>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</si>
  <si>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</si>
  <si>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</si>
  <si>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</si>
  <si>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</si>
  <si>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</si>
  <si>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</si>
  <si>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</si>
  <si>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</si>
  <si>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</si>
  <si>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</si>
  <si>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</si>
  <si>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</si>
  <si>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</si>
  <si>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</si>
  <si>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</si>
  <si>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</si>
  <si>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</si>
  <si>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</si>
  <si>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</si>
  <si>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</si>
  <si>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</si>
  <si>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</si>
  <si>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</si>
  <si>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</si>
  <si>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</si>
  <si>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</si>
  <si>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</si>
  <si>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</si>
  <si>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</si>
  <si>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</si>
  <si>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</si>
  <si>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</si>
  <si>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</si>
  <si>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</si>
  <si>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</si>
  <si>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</si>
  <si>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</si>
  <si>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</si>
  <si>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</si>
  <si>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</si>
  <si>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</si>
  <si>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</si>
  <si>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</si>
  <si>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</si>
  <si>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</si>
  <si>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</si>
  <si>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</si>
  <si>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</si>
  <si>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</si>
  <si>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</si>
  <si>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</si>
  <si>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</si>
  <si>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</si>
  <si>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</si>
  <si>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</si>
  <si>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</si>
  <si>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</si>
  <si>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</si>
  <si>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</si>
  <si>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</si>
  <si>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</si>
  <si>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</si>
  <si>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</si>
  <si>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</si>
  <si>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</si>
  <si>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</si>
  <si>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</si>
  <si>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</si>
  <si>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</si>
  <si>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</si>
  <si>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</si>
  <si>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</si>
  <si>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</si>
  <si>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</si>
  <si>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</si>
  <si>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</si>
  <si>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</si>
  <si>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</si>
  <si>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</si>
  <si>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</si>
  <si>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</si>
  <si>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</si>
  <si>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</si>
  <si>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</si>
  <si>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</si>
  <si>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</si>
  <si>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</si>
  <si>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</si>
  <si>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</si>
  <si>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</si>
  <si>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</si>
  <si>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</si>
  <si>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</si>
  <si>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</si>
  <si>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</si>
  <si>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</si>
  <si>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</si>
  <si>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</si>
  <si>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</si>
  <si>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</si>
  <si>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</si>
  <si>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</si>
  <si>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</si>
  <si>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</si>
  <si>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</si>
  <si>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</si>
  <si>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</si>
  <si>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</si>
  <si>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</si>
  <si>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</si>
  <si>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</si>
  <si>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</si>
  <si>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</si>
  <si>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</si>
  <si>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</si>
  <si>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</si>
  <si>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</si>
  <si>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</si>
  <si>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</si>
  <si>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</si>
  <si>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</si>
  <si>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</si>
  <si>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</si>
  <si>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</si>
  <si>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</si>
  <si>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</si>
  <si>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</si>
  <si>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</si>
  <si>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</si>
  <si>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</si>
  <si>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</si>
  <si>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</si>
  <si>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</si>
  <si>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</si>
  <si>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</si>
  <si>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</si>
  <si>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</si>
  <si>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</si>
  <si>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</si>
  <si>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</si>
  <si>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</si>
  <si>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</si>
  <si>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</si>
  <si>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</si>
  <si>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</si>
  <si>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</si>
  <si>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</si>
  <si>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</si>
  <si>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</si>
  <si>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</si>
  <si>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</si>
  <si>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</si>
  <si>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</si>
  <si>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</si>
  <si>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</si>
  <si>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</si>
  <si>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</si>
  <si>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</si>
  <si>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</si>
  <si>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</si>
  <si>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</si>
  <si>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</si>
  <si>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</si>
  <si>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</si>
  <si>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</si>
  <si>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</si>
  <si>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</si>
  <si>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</si>
  <si>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</si>
  <si>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</si>
  <si>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</si>
  <si>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</si>
  <si>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</si>
  <si>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</si>
  <si>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</si>
  <si>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</si>
  <si>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</si>
  <si>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</si>
  <si>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</si>
  <si>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</si>
  <si>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</si>
  <si>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</si>
  <si>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</si>
  <si>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</si>
  <si>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</si>
  <si>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</si>
  <si>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</si>
  <si>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</si>
  <si>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</si>
  <si>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</si>
  <si>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</si>
  <si>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</si>
  <si>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</si>
  <si>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</si>
  <si>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</si>
  <si>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</si>
  <si>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</si>
  <si>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</si>
  <si>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</si>
  <si>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</si>
  <si>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</si>
  <si>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</si>
  <si>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</si>
  <si>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</si>
  <si>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</si>
  <si>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</si>
  <si>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</si>
  <si>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</si>
  <si>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</si>
  <si>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</si>
  <si>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</si>
  <si>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</si>
  <si>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</si>
  <si>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</si>
  <si>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</si>
  <si>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</si>
  <si>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</si>
  <si>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</si>
  <si>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</si>
  <si>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</si>
  <si>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</si>
  <si>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</si>
  <si>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</si>
  <si>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</si>
  <si>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</si>
  <si>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</si>
  <si>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</si>
  <si>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</si>
  <si>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</si>
  <si>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</si>
  <si>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</si>
  <si>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</si>
  <si>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</si>
  <si>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</si>
  <si>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</si>
  <si>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</si>
  <si>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</si>
  <si>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</si>
  <si>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</si>
  <si>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</si>
  <si>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</si>
  <si>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</si>
  <si>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</si>
  <si>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</si>
  <si>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</si>
  <si>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</si>
  <si>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</si>
  <si>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</si>
  <si>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</si>
  <si>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</si>
  <si>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</si>
  <si>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</si>
  <si>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</si>
  <si>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</si>
  <si>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</si>
  <si>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</si>
  <si>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</si>
  <si>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</si>
  <si>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</si>
  <si>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</si>
  <si>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</si>
  <si>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</si>
  <si>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</si>
  <si>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</si>
  <si>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</si>
  <si>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</si>
  <si>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</si>
  <si>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</si>
  <si>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</si>
  <si>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</si>
  <si>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</si>
  <si>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</si>
  <si>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</si>
  <si>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</si>
  <si>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</si>
  <si>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</si>
  <si>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</si>
  <si>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</si>
  <si>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</si>
  <si>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</si>
  <si>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</si>
  <si>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</si>
  <si>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</si>
  <si>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</si>
  <si>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</si>
  <si>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</si>
  <si>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</si>
  <si>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</si>
  <si>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</si>
  <si>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</si>
  <si>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</si>
  <si>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</si>
  <si>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</si>
  <si>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</si>
  <si>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</si>
  <si>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</si>
  <si>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</si>
  <si>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</si>
  <si>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</si>
  <si>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</si>
  <si>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</si>
  <si>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</si>
  <si>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</si>
  <si>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</si>
  <si>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</si>
  <si>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</si>
  <si>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</si>
  <si>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</si>
  <si>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</si>
  <si>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</si>
  <si>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</si>
  <si>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</si>
  <si>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</si>
  <si>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</si>
  <si>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</si>
  <si>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</si>
  <si>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</si>
  <si>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</si>
  <si>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</si>
  <si>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</si>
  <si>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</si>
  <si>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</si>
  <si>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</si>
  <si>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</si>
  <si>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</si>
  <si>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</si>
  <si>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</si>
  <si>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</si>
  <si>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</si>
  <si>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</si>
  <si>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</si>
  <si>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</si>
  <si>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</si>
  <si>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</si>
  <si>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</si>
  <si>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</si>
  <si>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</si>
  <si>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</si>
  <si>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</si>
  <si>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</si>
  <si>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</si>
  <si>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</si>
  <si>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</si>
  <si>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</si>
  <si>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</si>
  <si>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</si>
  <si>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</si>
  <si>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</si>
  <si>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</si>
  <si>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</si>
  <si>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</si>
  <si>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</si>
  <si>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</si>
  <si>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</si>
  <si>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</si>
  <si>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</si>
  <si>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</si>
  <si>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</si>
  <si>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</si>
  <si>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</si>
  <si>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</si>
  <si>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</si>
  <si>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</si>
  <si>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</si>
  <si>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</si>
  <si>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</si>
  <si>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</si>
  <si>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</si>
  <si>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</si>
  <si>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</si>
  <si>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</si>
  <si>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</si>
  <si>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</si>
  <si>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</si>
  <si>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</si>
  <si>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</si>
  <si>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</si>
  <si>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</si>
  <si>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</si>
  <si>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</si>
  <si>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</si>
  <si>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</si>
  <si>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</si>
  <si>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</si>
  <si>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</si>
  <si>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</si>
  <si>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</si>
  <si>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</si>
  <si>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</si>
  <si>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</si>
  <si>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</si>
  <si>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</si>
  <si>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</si>
  <si>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</si>
  <si>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</si>
  <si>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</si>
  <si>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</si>
  <si>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</si>
  <si>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</si>
  <si>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</si>
  <si>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</si>
  <si>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</si>
  <si>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</si>
  <si>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</si>
  <si>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</si>
  <si>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</si>
  <si>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</si>
  <si>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</si>
  <si>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</si>
  <si>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</si>
  <si>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</si>
  <si>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</si>
  <si>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</si>
  <si>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</si>
  <si>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</si>
  <si>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</si>
  <si>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</si>
  <si>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</si>
  <si>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</si>
  <si>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</si>
  <si>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</si>
  <si>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</si>
  <si>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</si>
  <si>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</si>
  <si>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</si>
  <si>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</si>
  <si>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</si>
  <si>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</si>
  <si>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</si>
  <si>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</si>
  <si>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</si>
  <si>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</si>
  <si>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</si>
  <si>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</si>
  <si>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</si>
  <si>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</si>
  <si>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</si>
  <si>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</si>
  <si>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</si>
  <si>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</si>
  <si>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</si>
  <si>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</si>
  <si>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</si>
  <si>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</si>
  <si>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</si>
  <si>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</si>
  <si>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</si>
  <si>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</si>
  <si>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</si>
  <si>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</si>
  <si>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</si>
  <si>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</si>
  <si>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</si>
  <si>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</si>
  <si>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</si>
  <si>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</si>
  <si>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</si>
  <si>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</si>
  <si>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</si>
  <si>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</si>
  <si>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</si>
  <si>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</si>
  <si>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</si>
  <si>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</si>
  <si>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</si>
  <si>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</si>
  <si>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</si>
  <si>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</si>
  <si>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</si>
  <si>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</si>
  <si>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</si>
  <si>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</si>
  <si>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</si>
  <si>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</si>
  <si>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</si>
  <si>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</si>
  <si>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</si>
  <si>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</si>
  <si>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</si>
  <si>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</si>
  <si>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</si>
  <si>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</si>
  <si>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</si>
  <si>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</si>
  <si>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</si>
  <si>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</si>
  <si>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</si>
  <si>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</si>
  <si>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</si>
  <si>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</si>
  <si>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</si>
  <si>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</si>
  <si>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</si>
  <si>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</si>
  <si>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</si>
  <si>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</si>
  <si>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</si>
  <si>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</si>
  <si>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</si>
  <si>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</si>
  <si>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</si>
  <si>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</si>
  <si>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</si>
  <si>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</si>
  <si>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</si>
  <si>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</si>
  <si>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</si>
  <si>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</si>
  <si>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</si>
  <si>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</si>
  <si>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</si>
  <si>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</si>
  <si>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</si>
  <si>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</si>
  <si>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</si>
  <si>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</si>
  <si>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</si>
  <si>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</si>
  <si>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</si>
  <si>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</si>
  <si>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</si>
  <si>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</si>
  <si>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</si>
  <si>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</si>
  <si>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</si>
  <si>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</si>
  <si>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</si>
  <si>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</si>
  <si>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</si>
  <si>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</si>
  <si>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</si>
  <si>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</si>
  <si>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</si>
  <si>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</si>
  <si>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</si>
  <si>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</si>
  <si>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</si>
  <si>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</si>
  <si>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</si>
  <si>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</si>
  <si>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</si>
  <si>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</si>
  <si>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</si>
  <si>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</si>
  <si>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</si>
  <si>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</si>
  <si>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</si>
  <si>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</si>
  <si>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</si>
  <si>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</si>
  <si>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</si>
  <si>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</si>
  <si>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</si>
  <si>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</si>
  <si>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</si>
  <si>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</si>
  <si>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</si>
  <si>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</si>
  <si>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</si>
  <si>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</si>
  <si>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</si>
  <si>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</si>
  <si>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</si>
  <si>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</si>
  <si>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</si>
  <si>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</si>
  <si>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</si>
  <si>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</si>
  <si>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</si>
  <si>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</si>
  <si>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</si>
  <si>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</si>
  <si>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</si>
  <si>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</si>
  <si>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</si>
  <si>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</si>
  <si>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</si>
  <si>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</si>
  <si>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</si>
  <si>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</si>
  <si>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</si>
  <si>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</si>
  <si>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</si>
  <si>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</si>
  <si>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</si>
  <si>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</si>
  <si>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</si>
  <si>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</si>
  <si>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</si>
  <si>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</si>
  <si>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</si>
  <si>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</si>
  <si>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</si>
  <si>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</si>
  <si>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</si>
  <si>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</si>
  <si>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</si>
  <si>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</si>
  <si>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</si>
  <si>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</si>
  <si>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</si>
  <si>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</si>
  <si>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</si>
  <si>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</si>
  <si>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</si>
  <si>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</si>
  <si>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</si>
  <si>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</si>
  <si>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</si>
  <si>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</si>
  <si>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</si>
  <si>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</si>
  <si>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</si>
  <si>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</si>
  <si>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</si>
  <si>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</si>
  <si>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</si>
  <si>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</si>
  <si>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</si>
  <si>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</si>
  <si>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</si>
  <si>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</si>
  <si>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</si>
  <si>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</si>
  <si>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</si>
  <si>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</si>
  <si>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</si>
  <si>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</si>
  <si>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</si>
  <si>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</si>
  <si>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</si>
  <si>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</si>
  <si>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</si>
  <si>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</si>
  <si>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</si>
  <si>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</si>
  <si>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</si>
  <si>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</si>
  <si>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</si>
  <si>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</si>
  <si>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</si>
  <si>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</si>
  <si>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</si>
  <si>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</si>
  <si>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</si>
  <si>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</si>
  <si>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</si>
  <si>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</si>
  <si>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</si>
  <si>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</si>
  <si>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</si>
  <si>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</si>
  <si>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</si>
  <si>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</si>
  <si>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</si>
  <si>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</si>
  <si>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</si>
  <si>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</si>
  <si>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</si>
  <si>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</si>
  <si>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</si>
  <si>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</si>
  <si>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</si>
  <si>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</si>
  <si>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</si>
  <si>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</si>
  <si>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</si>
  <si>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</si>
  <si>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</si>
  <si>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</si>
  <si>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</si>
  <si>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</si>
  <si>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</si>
  <si>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</si>
  <si>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</si>
  <si>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</si>
  <si>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</si>
  <si>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</si>
  <si>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</si>
  <si>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</si>
  <si>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</si>
  <si>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</si>
  <si>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</si>
  <si>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</si>
  <si>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</si>
  <si>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</si>
  <si>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</si>
  <si>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</si>
  <si>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</si>
  <si>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</si>
  <si>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</si>
  <si>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</si>
  <si>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</si>
  <si>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</si>
  <si>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</si>
  <si>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</si>
  <si>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</si>
  <si>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</si>
  <si>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</si>
  <si>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</si>
  <si>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</si>
  <si>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</si>
  <si>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</si>
  <si>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</si>
  <si>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</si>
  <si>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</si>
  <si>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</si>
  <si>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</si>
  <si>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</si>
  <si>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</si>
  <si>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</si>
  <si>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</si>
  <si>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</si>
  <si>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</si>
  <si>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</si>
  <si>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</si>
  <si>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</si>
  <si>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</si>
  <si>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</si>
  <si>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</si>
  <si>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</si>
  <si>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</si>
  <si>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</si>
  <si>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</si>
  <si>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</si>
  <si>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</si>
  <si>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</si>
  <si>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</si>
  <si>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</si>
  <si>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</si>
  <si>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</si>
  <si>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</si>
  <si>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</si>
  <si>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</si>
  <si>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</si>
  <si>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</si>
  <si>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</si>
  <si>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</si>
  <si>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</si>
  <si>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</si>
  <si>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</si>
  <si>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</si>
  <si>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</si>
  <si>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</si>
  <si>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</si>
  <si>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</si>
  <si>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</si>
  <si>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</si>
  <si>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</si>
  <si>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</si>
  <si>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</si>
  <si>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</si>
  <si>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</si>
  <si>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</si>
  <si>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</si>
  <si>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</si>
  <si>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</si>
  <si>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</si>
  <si>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</si>
  <si>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</si>
  <si>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</si>
  <si>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</si>
  <si>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</si>
  <si>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</si>
  <si>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</si>
  <si>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</si>
  <si>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</si>
  <si>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</si>
  <si>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</si>
  <si>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</si>
  <si>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</si>
  <si>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</si>
  <si>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</si>
  <si>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</si>
  <si>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</si>
  <si>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</si>
  <si>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</si>
  <si>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</si>
  <si>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</si>
  <si>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</si>
  <si>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</si>
  <si>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</si>
  <si>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</si>
  <si>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</si>
  <si>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</si>
  <si>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</si>
  <si>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</si>
  <si>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</si>
  <si>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</si>
  <si>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</si>
  <si>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</si>
  <si>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</si>
  <si>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</si>
  <si>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</si>
  <si>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</si>
  <si>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</si>
  <si>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</si>
  <si>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</si>
  <si>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</si>
  <si>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</si>
  <si>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</si>
  <si>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</si>
  <si>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</si>
  <si>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</si>
  <si>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</si>
  <si>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</si>
  <si>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</si>
  <si>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</si>
  <si>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</si>
  <si>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</si>
  <si>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</si>
  <si>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</si>
  <si>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</si>
  <si>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</si>
  <si>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</si>
  <si>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</si>
  <si>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</si>
  <si>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</si>
  <si>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</si>
  <si>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</si>
  <si>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</si>
  <si>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</si>
  <si>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</si>
  <si>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</si>
  <si>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</si>
  <si>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</si>
  <si>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</si>
  <si>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</si>
  <si>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</si>
  <si>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</si>
  <si>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</si>
  <si>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</si>
  <si>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</si>
  <si>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</si>
  <si>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</si>
  <si>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</si>
  <si>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</si>
  <si>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</si>
  <si>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</si>
  <si>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</si>
  <si>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</si>
  <si>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</si>
  <si>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</si>
  <si>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</si>
  <si>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</si>
  <si>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</si>
  <si>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</si>
  <si>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</si>
  <si>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</si>
  <si>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</si>
  <si>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</si>
  <si>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</si>
  <si>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</si>
  <si>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</si>
  <si>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</si>
  <si>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</si>
  <si>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</si>
  <si>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</si>
  <si>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</si>
  <si>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</si>
  <si>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</si>
  <si>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</si>
  <si>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</si>
  <si>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</si>
  <si>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</si>
  <si>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</si>
  <si>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</si>
  <si>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</si>
  <si>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</si>
  <si>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</si>
  <si>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</si>
  <si>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</si>
  <si>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</si>
  <si>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</si>
  <si>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</si>
  <si>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</si>
  <si>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</si>
  <si>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</si>
  <si>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</si>
  <si>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</si>
  <si>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</si>
  <si>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</si>
  <si>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</si>
  <si>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</si>
  <si>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</si>
  <si>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</si>
  <si>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</si>
  <si>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</si>
  <si>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</si>
  <si>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</si>
  <si>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</si>
  <si>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</si>
  <si>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</si>
  <si>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</si>
  <si>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</si>
  <si>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</si>
  <si>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</si>
  <si>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</si>
  <si>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</si>
  <si>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</si>
  <si>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</si>
  <si>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</si>
  <si>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</si>
  <si>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</si>
  <si>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</si>
  <si>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</si>
  <si>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</si>
  <si>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</si>
  <si>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</si>
  <si>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</si>
  <si>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</si>
  <si>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</si>
  <si>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</si>
  <si>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</si>
  <si>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</si>
  <si>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</si>
  <si>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</si>
  <si>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</si>
  <si>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</si>
  <si>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</si>
  <si>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</si>
  <si>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</si>
  <si>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</si>
  <si>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</si>
  <si>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</si>
  <si>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</si>
  <si>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</si>
  <si>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</si>
  <si>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</si>
  <si>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</si>
  <si>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</si>
  <si>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</si>
  <si>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</si>
  <si>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</si>
  <si>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</si>
  <si>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</si>
  <si>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</si>
  <si>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</si>
  <si>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</si>
  <si>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</si>
  <si>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</si>
  <si>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</si>
  <si>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</si>
  <si>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</si>
  <si>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</si>
  <si>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</si>
  <si>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</si>
  <si>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</si>
  <si>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</si>
  <si>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</si>
  <si>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</si>
  <si>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</si>
  <si>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</si>
  <si>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</si>
  <si>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</si>
  <si>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</si>
  <si>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</si>
  <si>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</si>
  <si>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</si>
  <si>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</si>
  <si>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</si>
  <si>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</si>
  <si>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</si>
  <si>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</si>
  <si>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</si>
  <si>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</si>
  <si>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</si>
  <si>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</si>
  <si>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</si>
  <si>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</si>
  <si>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</si>
  <si>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</si>
  <si>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</si>
  <si>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</si>
  <si>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</si>
  <si>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</si>
  <si>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</si>
  <si>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</si>
  <si>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</si>
  <si>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</si>
  <si>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</si>
  <si>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</si>
  <si>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</si>
  <si>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</si>
  <si>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</si>
  <si>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</si>
  <si>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</si>
  <si>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</si>
  <si>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</si>
  <si>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</si>
  <si>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</si>
  <si>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</si>
  <si>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</si>
  <si>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</si>
  <si>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</si>
  <si>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</si>
  <si>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</si>
  <si>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</si>
  <si>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</si>
  <si>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</si>
  <si>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</si>
  <si>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</si>
  <si>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</si>
  <si>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</si>
  <si>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</si>
  <si>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</si>
  <si>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</si>
  <si>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</si>
  <si>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</si>
  <si>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</si>
  <si>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</si>
  <si>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</si>
  <si>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</si>
  <si>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</si>
  <si>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</si>
  <si>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</si>
  <si>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</si>
  <si>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</si>
  <si>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</si>
  <si>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</si>
  <si>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</si>
  <si>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</si>
  <si>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</si>
  <si>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</si>
  <si>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</si>
  <si>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</si>
  <si>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</si>
  <si>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</si>
  <si>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</si>
  <si>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</si>
  <si>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</si>
  <si>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</si>
  <si>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</si>
  <si>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</si>
  <si>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</si>
  <si>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</si>
  <si>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</si>
  <si>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</si>
  <si>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</si>
  <si>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</si>
  <si>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</si>
  <si>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</si>
  <si>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</si>
  <si>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</si>
  <si>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</si>
  <si>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</si>
  <si>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</si>
  <si>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</si>
  <si>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</si>
  <si>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</si>
  <si>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</si>
  <si>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</si>
  <si>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</si>
  <si>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</si>
  <si>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</si>
  <si>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</si>
  <si>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</si>
  <si>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</si>
  <si>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</si>
  <si>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</si>
  <si>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</si>
  <si>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</si>
  <si>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</si>
  <si>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</si>
  <si>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</si>
  <si>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</si>
  <si>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</si>
  <si>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</si>
  <si>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</si>
  <si>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</si>
  <si>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</si>
  <si>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</si>
  <si>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</si>
  <si>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</si>
  <si>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</si>
  <si>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</si>
  <si>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</si>
  <si>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</si>
  <si>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</si>
  <si>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</si>
  <si>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</si>
  <si>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</si>
  <si>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</si>
  <si>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</si>
  <si>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</si>
  <si>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</si>
  <si>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</si>
  <si>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</si>
  <si>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</si>
  <si>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</si>
  <si>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</si>
  <si>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</si>
  <si>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</si>
  <si>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</si>
  <si>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</si>
  <si>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</si>
  <si>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</si>
  <si>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</si>
  <si>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</si>
  <si>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</si>
  <si>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</si>
  <si>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</si>
  <si>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</si>
  <si>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</si>
  <si>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</si>
  <si>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</si>
  <si>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</si>
  <si>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</si>
  <si>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</si>
  <si>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</si>
  <si>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</si>
  <si>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</si>
  <si>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</si>
  <si>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</si>
  <si>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</si>
  <si>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</si>
  <si>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</si>
  <si>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</si>
  <si>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</si>
  <si>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</si>
  <si>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</si>
  <si>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</si>
  <si>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</si>
  <si>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</si>
  <si>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</si>
  <si>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</si>
  <si>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</si>
  <si>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</si>
  <si>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</si>
  <si>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</si>
  <si>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</si>
  <si>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</si>
  <si>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</si>
  <si>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</si>
  <si>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</si>
  <si>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</si>
  <si>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</si>
  <si>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</si>
  <si>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</si>
  <si>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</si>
  <si>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</si>
  <si>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</si>
  <si>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</si>
  <si>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</si>
  <si>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</si>
  <si>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</si>
  <si>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</si>
  <si>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</si>
  <si>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</si>
  <si>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</si>
  <si>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</si>
  <si>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</si>
  <si>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</si>
  <si>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</si>
  <si>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</si>
  <si>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</si>
  <si>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</si>
  <si>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</si>
  <si>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</si>
  <si>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</si>
  <si>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</si>
  <si>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</si>
  <si>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</si>
  <si>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</si>
  <si>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</si>
  <si>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</si>
  <si>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</si>
  <si>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</si>
  <si>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</si>
  <si>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</si>
  <si>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</si>
  <si>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</si>
  <si>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</si>
  <si>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</si>
  <si>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</si>
  <si>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</si>
  <si>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</si>
  <si>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</si>
  <si>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</si>
  <si>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</si>
  <si>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</si>
  <si>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</si>
  <si>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</si>
  <si>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</si>
  <si>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</si>
  <si>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</si>
  <si>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</si>
  <si>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</si>
  <si>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</si>
  <si>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</si>
  <si>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</si>
  <si>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</si>
  <si>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</si>
  <si>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</si>
  <si>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</si>
  <si>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</si>
  <si>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</si>
  <si>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</si>
  <si>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</si>
  <si>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</si>
  <si>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</si>
  <si>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</si>
  <si>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</si>
  <si>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</si>
  <si>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</si>
  <si>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</si>
  <si>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</si>
  <si>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</si>
  <si>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</si>
  <si>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</si>
  <si>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</si>
  <si>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</si>
  <si>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</si>
  <si>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</si>
  <si>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</si>
  <si>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</si>
  <si>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</si>
  <si>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</si>
  <si>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</si>
  <si>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</si>
  <si>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</si>
  <si>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</si>
  <si>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</si>
  <si>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</si>
  <si>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</si>
  <si>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</si>
  <si>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</si>
  <si>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</si>
  <si>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</si>
  <si>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</si>
  <si>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</si>
  <si>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</si>
  <si>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</si>
  <si>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</si>
  <si>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</si>
  <si>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</si>
  <si>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</si>
  <si>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</si>
  <si>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</si>
  <si>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</si>
  <si>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</si>
  <si>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</si>
  <si>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</si>
  <si>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</si>
  <si>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</si>
  <si>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</si>
  <si>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</si>
  <si>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</si>
  <si>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</si>
  <si>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</si>
  <si>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</si>
  <si>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</si>
  <si>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</si>
  <si>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</si>
  <si>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</si>
  <si>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</si>
  <si>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</si>
  <si>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</si>
  <si>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</si>
  <si>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</si>
  <si>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</si>
  <si>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</si>
  <si>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</si>
  <si>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</si>
  <si>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</si>
  <si>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</si>
  <si>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</si>
  <si>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</si>
  <si>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</si>
  <si>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</si>
  <si>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</si>
  <si>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</si>
  <si>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</si>
  <si>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</si>
  <si>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</si>
  <si>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</si>
  <si>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</si>
  <si>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</si>
  <si>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</si>
  <si>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</si>
  <si>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</si>
  <si>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</si>
  <si>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</si>
  <si>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</si>
  <si>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</si>
  <si>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</si>
  <si>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</si>
  <si>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</si>
  <si>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</si>
  <si>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</si>
  <si>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</si>
  <si>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</si>
  <si>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</si>
  <si>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</si>
  <si>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</si>
  <si>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</si>
  <si>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</si>
  <si>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</si>
  <si>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</si>
  <si>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</si>
  <si>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</si>
  <si>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</si>
  <si>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</si>
  <si>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</si>
  <si>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</si>
  <si>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</si>
  <si>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</si>
  <si>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</si>
  <si>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</si>
  <si>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</si>
  <si>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</si>
  <si>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</si>
  <si>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</si>
  <si>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</si>
  <si>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</si>
  <si>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</si>
  <si>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</si>
  <si>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</si>
  <si>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</si>
  <si>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</si>
  <si>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</si>
  <si>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</si>
  <si>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</si>
  <si>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</si>
  <si>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</si>
  <si>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</si>
  <si>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</si>
  <si>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</si>
  <si>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</si>
  <si>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</si>
  <si>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</si>
  <si>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</si>
  <si>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</si>
  <si>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</si>
  <si>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</si>
  <si>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</si>
  <si>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</si>
  <si>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</si>
  <si>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</si>
  <si>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</si>
  <si>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</si>
  <si>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</si>
  <si>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</si>
  <si>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</si>
  <si>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</si>
  <si>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</si>
  <si>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</si>
  <si>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</si>
  <si>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</si>
  <si>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</si>
  <si>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</si>
  <si>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</si>
  <si>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</si>
  <si>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</si>
  <si>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</si>
  <si>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</si>
  <si>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</si>
  <si>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</si>
  <si>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</si>
  <si>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</si>
  <si>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</si>
  <si>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</si>
  <si>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</si>
  <si>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</si>
  <si>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</si>
  <si>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</si>
  <si>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</si>
  <si>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</si>
  <si>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</si>
  <si>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</si>
  <si>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</si>
  <si>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</si>
  <si>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</si>
  <si>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</si>
  <si>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</si>
  <si>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</si>
  <si>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</si>
  <si>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</si>
  <si>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</si>
  <si>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</si>
  <si>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</si>
  <si>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</si>
  <si>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</si>
  <si>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</si>
  <si>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</si>
  <si>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</si>
  <si>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</si>
  <si>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</si>
  <si>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</si>
  <si>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</si>
  <si>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</si>
  <si>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</si>
  <si>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</si>
  <si>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</si>
  <si>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</si>
  <si>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</si>
  <si>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</si>
  <si>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</si>
  <si>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</si>
  <si>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</si>
  <si>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</si>
  <si>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</si>
  <si>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</si>
  <si>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</si>
  <si>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</si>
  <si>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</si>
  <si>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</si>
  <si>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</si>
  <si>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</si>
  <si>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</si>
  <si>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</si>
  <si>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</si>
  <si>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</si>
  <si>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</si>
  <si>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</si>
  <si>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</si>
  <si>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</si>
  <si>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</si>
  <si>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</si>
  <si>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</si>
  <si>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</si>
  <si>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</si>
  <si>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</si>
  <si>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</si>
  <si>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</si>
  <si>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</si>
  <si>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</si>
  <si>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</si>
  <si>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</si>
  <si>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</si>
  <si>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</si>
  <si>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</si>
  <si>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</si>
  <si>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</si>
  <si>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</si>
  <si>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</si>
  <si>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</si>
  <si>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</si>
  <si>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</si>
  <si>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</si>
  <si>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</si>
  <si>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</si>
  <si>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</si>
  <si>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</si>
  <si>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</si>
  <si>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</si>
  <si>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</si>
  <si>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</si>
  <si>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</si>
  <si>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</si>
  <si>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</si>
  <si>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</si>
  <si>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</si>
  <si>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</si>
  <si>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</si>
  <si>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</si>
  <si>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</si>
  <si>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</si>
  <si>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</si>
  <si>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</si>
  <si>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</si>
  <si>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</si>
  <si>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</si>
  <si>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</si>
  <si>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</si>
  <si>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</si>
  <si>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</si>
  <si>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</si>
  <si>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</si>
  <si>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</si>
  <si>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</si>
  <si>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</si>
  <si>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</si>
  <si>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</si>
  <si>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</si>
  <si>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</si>
  <si>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</si>
  <si>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</si>
  <si>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</si>
  <si>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</si>
  <si>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</si>
  <si>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</si>
  <si>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</si>
  <si>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</si>
  <si>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</si>
  <si>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</si>
  <si>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</si>
  <si>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</si>
  <si>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</si>
  <si>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</si>
  <si>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</si>
  <si>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</si>
  <si>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</si>
  <si>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</si>
  <si>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</si>
  <si>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</si>
  <si>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</si>
  <si>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</si>
  <si>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</si>
  <si>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</si>
  <si>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</si>
  <si>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</si>
  <si>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</si>
  <si>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</si>
  <si>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</si>
  <si>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</si>
  <si>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</si>
  <si>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</si>
  <si>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</si>
  <si>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</si>
  <si>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</si>
  <si>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</si>
  <si>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</si>
  <si>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</si>
  <si>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</si>
  <si>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</si>
  <si>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</si>
  <si>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</si>
  <si>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</si>
  <si>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</si>
  <si>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</si>
  <si>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</si>
  <si>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</si>
  <si>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</si>
  <si>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</si>
  <si>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</si>
  <si>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</si>
  <si>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</si>
  <si>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</si>
  <si>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</si>
  <si>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</si>
  <si>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</si>
  <si>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</si>
  <si>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</si>
  <si>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</si>
  <si>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</si>
  <si>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</si>
  <si>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</si>
  <si>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</si>
  <si>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</si>
  <si>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</si>
  <si>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</si>
  <si>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</si>
  <si>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</si>
  <si>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</si>
  <si>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</si>
  <si>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</si>
  <si>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</si>
  <si>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</si>
  <si>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</si>
  <si>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</si>
  <si>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</si>
  <si>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</si>
  <si>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</si>
  <si>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</si>
  <si>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</si>
  <si>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</si>
  <si>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</si>
  <si>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</si>
  <si>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</si>
  <si>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</si>
  <si>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</si>
  <si>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</si>
  <si>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</si>
  <si>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</si>
  <si>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</si>
  <si>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</si>
  <si>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</si>
  <si>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</si>
  <si>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</si>
  <si>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</si>
  <si>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</si>
  <si>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</si>
  <si>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</si>
  <si>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</si>
  <si>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</si>
  <si>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</si>
  <si>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</si>
  <si>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</si>
  <si>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</si>
  <si>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</si>
  <si>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</si>
  <si>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</si>
  <si>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</si>
  <si>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</si>
  <si>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</si>
  <si>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</si>
  <si>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</si>
  <si>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</si>
  <si>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</si>
  <si>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</si>
  <si>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</si>
  <si>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</si>
  <si>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</si>
  <si>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</si>
  <si>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</si>
  <si>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</si>
  <si>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</si>
  <si>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</si>
  <si>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</si>
  <si>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</si>
  <si>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</si>
  <si>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</si>
  <si>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</si>
  <si>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</si>
  <si>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</si>
  <si>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</si>
  <si>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</si>
  <si>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</si>
  <si>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</si>
  <si>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</si>
  <si>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</si>
  <si>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</si>
  <si>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</si>
  <si>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</si>
  <si>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</si>
  <si>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</si>
  <si>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</si>
  <si>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</si>
  <si>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</si>
  <si>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</si>
  <si>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</si>
  <si>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</si>
  <si>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</si>
  <si>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</si>
  <si>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</si>
  <si>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</si>
  <si>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</si>
  <si>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</si>
  <si>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</si>
  <si>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</si>
  <si>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</si>
  <si>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</si>
  <si>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</si>
  <si>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</si>
  <si>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</si>
  <si>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</si>
  <si>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</si>
  <si>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</si>
  <si>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</si>
  <si>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</si>
  <si>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</si>
  <si>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</si>
  <si>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</si>
  <si>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</si>
  <si>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</si>
  <si>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</si>
  <si>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</si>
  <si>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</si>
  <si>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</si>
  <si>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</si>
  <si>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</si>
  <si>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</si>
  <si>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</si>
  <si>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</si>
  <si>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</si>
  <si>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</si>
  <si>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</si>
  <si>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</si>
  <si>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</si>
  <si>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</si>
  <si>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</si>
  <si>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</si>
  <si>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</si>
  <si>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</si>
  <si>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</si>
  <si>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</si>
  <si>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</si>
  <si>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</si>
  <si>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</si>
  <si>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</si>
  <si>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</si>
  <si>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</si>
  <si>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</si>
  <si>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</si>
  <si>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</si>
  <si>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</si>
  <si>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</si>
  <si>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</si>
  <si>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</si>
  <si>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</si>
  <si>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</si>
  <si>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</si>
  <si>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</si>
  <si>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</si>
  <si>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</si>
  <si>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</si>
  <si>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</si>
  <si>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</si>
  <si>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</si>
  <si>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</si>
  <si>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</si>
  <si>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</si>
  <si>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</si>
  <si>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</si>
  <si>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</si>
  <si>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</si>
  <si>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</si>
  <si>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</si>
  <si>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</si>
  <si>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</si>
  <si>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</si>
  <si>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</si>
  <si>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</si>
  <si>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</si>
  <si>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</si>
  <si>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</si>
  <si>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</si>
  <si>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</si>
  <si>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</si>
  <si>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</si>
  <si>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</si>
  <si>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</si>
  <si>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</si>
  <si>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</si>
  <si>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</si>
  <si>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</si>
  <si>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</si>
  <si>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</si>
  <si>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</si>
  <si>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</si>
  <si>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</si>
  <si>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</si>
  <si>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</si>
  <si>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</si>
  <si>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</si>
  <si>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</si>
  <si>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</si>
  <si>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</si>
  <si>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</si>
  <si>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</si>
  <si>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</si>
  <si>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</si>
  <si>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</si>
  <si>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</si>
  <si>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</si>
  <si>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</si>
  <si>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</si>
  <si>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</si>
  <si>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</si>
  <si>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</si>
  <si>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</si>
  <si>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</si>
  <si>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</si>
  <si>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</si>
  <si>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</si>
  <si>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</si>
  <si>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</si>
  <si>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</si>
  <si>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</si>
  <si>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</si>
  <si>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</si>
  <si>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</si>
  <si>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</si>
  <si>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</si>
  <si>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</si>
  <si>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</si>
  <si>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</si>
  <si>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</si>
  <si>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</si>
  <si>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</si>
  <si>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</si>
  <si>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</si>
  <si>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</si>
  <si>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</si>
  <si>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</si>
  <si>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</si>
  <si>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</si>
  <si>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</si>
  <si>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</si>
  <si>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</si>
  <si>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</si>
  <si>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</si>
  <si>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</si>
  <si>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</si>
  <si>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</si>
  <si>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</si>
  <si>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</si>
  <si>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</si>
  <si>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</si>
  <si>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</si>
  <si>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</si>
  <si>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</si>
  <si>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</si>
  <si>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</si>
  <si>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</si>
  <si>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</si>
  <si>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</si>
  <si>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</si>
  <si>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</si>
  <si>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</si>
  <si>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</si>
  <si>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</si>
  <si>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</si>
  <si>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</si>
  <si>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</si>
  <si>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</si>
  <si>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</si>
  <si>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</si>
  <si>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</si>
  <si>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</si>
  <si>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</si>
  <si>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</si>
  <si>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</si>
  <si>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</si>
  <si>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</si>
  <si>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</si>
  <si>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</si>
  <si>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</si>
  <si>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</si>
  <si>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</si>
  <si>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</si>
  <si>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</si>
  <si>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</si>
  <si>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</si>
  <si>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</si>
  <si>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</si>
  <si>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</si>
  <si>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</si>
  <si>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</si>
  <si>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</si>
  <si>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</si>
  <si>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</si>
  <si>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</si>
  <si>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</si>
  <si>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</si>
  <si>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</si>
  <si>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</si>
  <si>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</si>
  <si>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</si>
  <si>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</si>
  <si>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</si>
  <si>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</si>
  <si>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</si>
  <si>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</si>
  <si>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</si>
  <si>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</si>
  <si>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</si>
  <si>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</si>
  <si>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</si>
  <si>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</si>
  <si>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</si>
  <si>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</si>
  <si>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</si>
  <si>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</si>
  <si>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</si>
  <si>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</si>
  <si>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</si>
  <si>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</si>
  <si>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</si>
  <si>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</si>
  <si>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</si>
  <si>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</si>
  <si>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</si>
  <si>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</si>
  <si>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</si>
  <si>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</si>
  <si>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</si>
  <si>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</si>
  <si>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</si>
  <si>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</si>
  <si>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</si>
  <si>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</si>
  <si>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</si>
  <si>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</si>
  <si>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</si>
  <si>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</si>
  <si>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</si>
  <si>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</si>
  <si>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</si>
  <si>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</si>
  <si>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</si>
  <si>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</si>
  <si>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</si>
  <si>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</si>
  <si>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</si>
  <si>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</si>
  <si>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</si>
  <si>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</si>
  <si>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</si>
  <si>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</si>
  <si>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</si>
  <si>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</si>
  <si>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</si>
  <si>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</si>
  <si>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</si>
  <si>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</si>
  <si>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</si>
  <si>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</si>
  <si>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</si>
  <si>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</si>
  <si>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</si>
  <si>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</si>
  <si>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</si>
  <si>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</si>
  <si>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</si>
  <si>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</si>
  <si>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</si>
  <si>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</si>
  <si>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</si>
  <si>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</si>
  <si>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</si>
  <si>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</si>
  <si>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</si>
  <si>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</si>
  <si>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</si>
  <si>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</si>
  <si>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</si>
  <si>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</si>
  <si>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</si>
  <si>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</si>
  <si>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</si>
  <si>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</si>
  <si>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</si>
  <si>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</si>
  <si>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</si>
  <si>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</si>
  <si>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</si>
  <si>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</si>
  <si>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</si>
  <si>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</si>
  <si>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</si>
  <si>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</si>
  <si>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</si>
  <si>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</si>
  <si>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</si>
  <si>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</si>
  <si>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</si>
  <si>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</si>
  <si>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</si>
  <si>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</si>
  <si>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</si>
  <si>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</si>
  <si>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</si>
  <si>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</si>
  <si>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</si>
  <si>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</si>
  <si>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</si>
  <si>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</si>
  <si>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</si>
  <si>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</si>
  <si>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</si>
  <si>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</si>
  <si>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</si>
  <si>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</si>
  <si>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</si>
  <si>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</si>
  <si>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</si>
  <si>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</si>
  <si>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</si>
  <si>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</si>
  <si>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</si>
  <si>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</si>
  <si>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</si>
  <si>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</si>
  <si>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</si>
  <si>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</si>
  <si>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</si>
  <si>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</si>
  <si>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</si>
  <si>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</si>
  <si>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</si>
  <si>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</si>
  <si>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</si>
  <si>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</si>
  <si>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</si>
  <si>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</si>
  <si>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</si>
  <si>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</si>
  <si>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</si>
  <si>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</si>
  <si>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</si>
  <si>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</si>
  <si>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</si>
  <si>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</si>
  <si>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</si>
  <si>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</si>
  <si>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</si>
  <si>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</si>
  <si>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</si>
  <si>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</si>
  <si>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</si>
  <si>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</si>
  <si>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</si>
  <si>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</si>
  <si>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</si>
  <si>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</si>
  <si>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</si>
  <si>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</si>
  <si>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</si>
  <si>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</si>
  <si>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</si>
  <si>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</si>
  <si>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</si>
  <si>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</si>
  <si>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</si>
  <si>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</si>
  <si>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</si>
  <si>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</si>
  <si>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</si>
  <si>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</si>
  <si>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</si>
  <si>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</si>
  <si>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</si>
  <si>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</si>
  <si>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</si>
  <si>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</si>
  <si>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</si>
  <si>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</si>
  <si>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</si>
  <si>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</si>
  <si>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</si>
  <si>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</si>
  <si>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</si>
  <si>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</si>
  <si>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</si>
  <si>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</si>
  <si>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</si>
  <si>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</si>
  <si>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</si>
  <si>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</si>
  <si>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</si>
  <si>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</si>
  <si>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</si>
  <si>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</si>
  <si>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</si>
  <si>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</si>
  <si>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</si>
  <si>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</si>
  <si>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</si>
  <si>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</si>
  <si>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</si>
  <si>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</si>
  <si>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</si>
  <si>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</si>
  <si>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</si>
  <si>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</si>
  <si>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</si>
  <si>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</si>
  <si>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</si>
  <si>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</si>
  <si>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</si>
  <si>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</si>
  <si>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</si>
  <si>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</si>
  <si>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</si>
  <si>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</si>
  <si>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</si>
  <si>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</si>
  <si>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</si>
  <si>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</si>
  <si>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</si>
  <si>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</si>
  <si>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</si>
  <si>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</si>
  <si>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</si>
  <si>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</si>
  <si>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</si>
  <si>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</si>
  <si>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</si>
  <si>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</si>
  <si>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</si>
  <si>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</si>
  <si>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</si>
  <si>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</si>
  <si>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</si>
  <si>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</si>
  <si>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</si>
  <si>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</si>
  <si>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</si>
  <si>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</si>
  <si>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</si>
  <si>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</si>
  <si>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</si>
  <si>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</si>
  <si>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</si>
  <si>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</si>
  <si>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</si>
  <si>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</si>
  <si>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</si>
  <si>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</si>
  <si>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</si>
  <si>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</si>
  <si>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</si>
  <si>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</si>
  <si>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</si>
  <si>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</si>
  <si>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</si>
  <si>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</si>
  <si>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</si>
  <si>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</si>
  <si>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</si>
  <si>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</si>
  <si>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</si>
  <si>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</si>
  <si>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</si>
  <si>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</si>
  <si>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</si>
  <si>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</si>
  <si>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</si>
  <si>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</si>
  <si>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</si>
  <si>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</si>
  <si>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</si>
  <si>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</si>
  <si>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</si>
  <si>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</si>
  <si>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</si>
  <si>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</si>
  <si>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</si>
  <si>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</si>
  <si>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</si>
  <si>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</si>
  <si>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</si>
  <si>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</si>
  <si>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</si>
  <si>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</si>
  <si>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</si>
  <si>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</si>
  <si>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</si>
  <si>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</si>
  <si>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</si>
  <si>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</si>
  <si>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</si>
  <si>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</si>
  <si>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</si>
  <si>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</si>
  <si>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</si>
  <si>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</si>
  <si>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</si>
  <si>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</si>
  <si>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</si>
  <si>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</si>
  <si>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</si>
  <si>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</si>
  <si>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</si>
  <si>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</si>
  <si>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</si>
  <si>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</si>
  <si>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</si>
  <si>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</si>
  <si>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</si>
  <si>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</si>
  <si>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</si>
  <si>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</si>
  <si>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</si>
  <si>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</si>
  <si>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</si>
  <si>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</si>
  <si>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</si>
  <si>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</si>
  <si>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</si>
  <si>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</si>
  <si>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</si>
  <si>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</si>
  <si>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</si>
  <si>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</si>
  <si>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</si>
  <si>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</si>
  <si>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</si>
  <si>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</si>
  <si>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</si>
  <si>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</si>
  <si>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</si>
  <si>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</si>
  <si>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</si>
  <si>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</si>
  <si>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</si>
  <si>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</si>
  <si>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</si>
  <si>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</si>
  <si>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</si>
  <si>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</si>
  <si>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</si>
  <si>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</si>
  <si>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</si>
  <si>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</si>
  <si>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</si>
  <si>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</si>
  <si>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</si>
  <si>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</si>
  <si>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</si>
  <si>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</si>
  <si>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</si>
  <si>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</si>
  <si>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</si>
  <si>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</si>
  <si>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</si>
  <si>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</si>
  <si>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</si>
  <si>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</si>
  <si>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</si>
  <si>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</si>
  <si>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</si>
  <si>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</si>
  <si>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</si>
  <si>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</si>
  <si>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</si>
  <si>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</si>
  <si>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</si>
  <si>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</si>
  <si>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</si>
  <si>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</si>
  <si>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</si>
  <si>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</si>
  <si>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</si>
  <si>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</si>
  <si>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</si>
  <si>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</si>
  <si>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</si>
  <si>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</si>
  <si>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</si>
  <si>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</si>
  <si>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</si>
  <si>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</si>
  <si>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</si>
  <si>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</si>
  <si>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</si>
  <si>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</si>
  <si>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</si>
  <si>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</si>
  <si>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</si>
  <si>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</si>
  <si>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</si>
  <si>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</si>
  <si>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</si>
  <si>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</si>
  <si>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</si>
  <si>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</si>
  <si>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</si>
  <si>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</si>
  <si>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</si>
  <si>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</si>
  <si>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</si>
  <si>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</si>
  <si>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</si>
  <si>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</si>
  <si>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</si>
  <si>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</si>
  <si>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</si>
  <si>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</si>
  <si>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</si>
  <si>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</si>
  <si>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</si>
  <si>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</si>
  <si>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</si>
  <si>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</si>
  <si>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</si>
  <si>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</si>
  <si>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</si>
  <si>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</si>
  <si>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</si>
  <si>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</si>
  <si>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</si>
  <si>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</si>
  <si>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</si>
  <si>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</si>
  <si>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</si>
  <si>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</si>
  <si>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</si>
  <si>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</si>
  <si>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</si>
  <si>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</si>
  <si>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</si>
  <si>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</si>
  <si>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</si>
  <si>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</si>
  <si>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</si>
  <si>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</si>
  <si>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</si>
  <si>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</si>
  <si>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</si>
  <si>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</si>
  <si>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</si>
  <si>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</si>
  <si>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</si>
  <si>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</si>
  <si>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</si>
  <si>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</si>
  <si>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</si>
  <si>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</si>
  <si>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</si>
  <si>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</si>
  <si>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</si>
  <si>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</si>
  <si>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</si>
  <si>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</si>
  <si>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</si>
  <si>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</si>
  <si>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</si>
  <si>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</si>
  <si>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</si>
  <si>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</si>
  <si>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</si>
  <si>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</si>
  <si>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</si>
  <si>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</si>
  <si>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</si>
  <si>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</si>
  <si>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</si>
  <si>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</si>
  <si>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</si>
  <si>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</si>
  <si>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</si>
  <si>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</si>
  <si>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</si>
  <si>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</si>
  <si>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</si>
  <si>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</si>
  <si>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</si>
  <si>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</si>
  <si>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</si>
  <si>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</si>
  <si>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</si>
  <si>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</si>
  <si>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</si>
  <si>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</si>
  <si>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</si>
  <si>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</si>
  <si>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</si>
  <si>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</si>
  <si>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</si>
  <si>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</si>
  <si>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</si>
  <si>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</si>
  <si>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</si>
  <si>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</si>
  <si>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</si>
  <si>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</si>
  <si>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</si>
  <si>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</si>
  <si>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</si>
  <si>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</si>
  <si>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</si>
  <si>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</si>
  <si>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</si>
  <si>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</si>
  <si>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</si>
  <si>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</si>
  <si>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</si>
  <si>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</si>
  <si>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</si>
  <si>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</si>
  <si>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</si>
  <si>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</si>
  <si>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</si>
  <si>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</si>
  <si>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</si>
  <si>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</si>
  <si>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</si>
  <si>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</si>
  <si>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</si>
  <si>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</si>
  <si>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</si>
  <si>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</si>
  <si>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</si>
  <si>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</si>
  <si>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</si>
  <si>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</si>
  <si>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</si>
  <si>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</si>
  <si>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</si>
  <si>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</si>
  <si>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</si>
  <si>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</si>
  <si>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</si>
  <si>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</si>
  <si>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</si>
  <si>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</si>
  <si>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</si>
  <si>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</si>
  <si>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</si>
  <si>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</si>
  <si>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</si>
  <si>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</si>
  <si>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</si>
  <si>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</si>
  <si>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</si>
  <si>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</si>
  <si>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</si>
  <si>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</si>
  <si>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</si>
  <si>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</si>
  <si>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</si>
  <si>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</si>
  <si>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</si>
  <si>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</si>
  <si>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</si>
  <si>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</si>
  <si>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</si>
  <si>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</si>
  <si>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</si>
  <si>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</si>
  <si>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</si>
  <si>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</si>
  <si>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</si>
  <si>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</si>
  <si>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</si>
  <si>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</si>
  <si>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</si>
  <si>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</si>
  <si>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</si>
  <si>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</si>
  <si>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</si>
  <si>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</si>
  <si>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</si>
  <si>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</si>
  <si>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</si>
  <si>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</si>
  <si>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</si>
  <si>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</si>
  <si>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</si>
  <si>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</si>
  <si>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</si>
  <si>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</si>
  <si>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</si>
  <si>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</si>
  <si>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</si>
  <si>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</si>
  <si>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</si>
  <si>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</si>
  <si>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</si>
  <si>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</si>
  <si>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</si>
  <si>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</si>
  <si>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</si>
  <si>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</si>
  <si>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</si>
  <si>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</si>
  <si>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</si>
  <si>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</si>
  <si>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</si>
  <si>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</si>
  <si>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</si>
  <si>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</si>
  <si>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</si>
  <si>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</si>
  <si>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</si>
  <si>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</si>
  <si>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</si>
  <si>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</si>
  <si>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</si>
  <si>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</si>
  <si>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</si>
  <si>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</si>
  <si>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</si>
  <si>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</si>
  <si>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</si>
  <si>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</si>
  <si>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</si>
  <si>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</si>
  <si>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</si>
  <si>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</si>
  <si>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</si>
  <si>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</si>
  <si>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</si>
  <si>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</si>
  <si>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</si>
  <si>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</si>
  <si>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</si>
  <si>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</si>
  <si>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</si>
  <si>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</si>
  <si>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</si>
  <si>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</si>
  <si>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</si>
  <si>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</si>
  <si>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</si>
  <si>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</si>
  <si>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</si>
  <si>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</si>
  <si>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</si>
  <si>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</si>
  <si>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</si>
  <si>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</si>
  <si>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</si>
  <si>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</si>
  <si>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</si>
  <si>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</si>
  <si>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</si>
  <si>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</si>
  <si>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</si>
  <si>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</si>
  <si>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</si>
  <si>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</si>
  <si>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</si>
  <si>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</si>
  <si>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</si>
  <si>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</si>
  <si>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</si>
  <si>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</si>
  <si>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</si>
  <si>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</si>
  <si>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</si>
  <si>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</si>
  <si>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</si>
  <si>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</si>
  <si>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</si>
  <si>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</si>
  <si>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</si>
  <si>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</si>
  <si>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</si>
  <si>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</si>
  <si>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</si>
  <si>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</si>
  <si>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</si>
  <si>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</si>
  <si>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</si>
  <si>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</si>
  <si>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</si>
  <si>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</si>
  <si>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</si>
  <si>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</si>
  <si>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</si>
  <si>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</si>
  <si>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</si>
  <si>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</si>
  <si>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</si>
  <si>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</si>
  <si>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</si>
  <si>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</si>
  <si>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</si>
  <si>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</si>
  <si>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</si>
  <si>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</si>
  <si>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</si>
  <si>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</si>
  <si>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</si>
  <si>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</si>
  <si>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</si>
  <si>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</si>
  <si>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</si>
  <si>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</si>
  <si>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</si>
  <si>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</si>
  <si>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</si>
  <si>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</si>
  <si>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</si>
  <si>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</si>
  <si>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</si>
  <si>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</si>
  <si>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</si>
  <si>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</si>
  <si>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</si>
  <si>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</si>
  <si>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</si>
  <si>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</si>
  <si>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</si>
  <si>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</si>
  <si>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</si>
  <si>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</si>
  <si>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</si>
  <si>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</si>
  <si>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</si>
  <si>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</si>
  <si>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</si>
  <si>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</si>
  <si>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</si>
  <si>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</si>
  <si>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</si>
  <si>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</si>
  <si>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</si>
  <si>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</si>
  <si>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</si>
  <si>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</si>
  <si>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</si>
  <si>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</si>
  <si>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</si>
  <si>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</si>
  <si>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</si>
  <si>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</si>
  <si>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</si>
  <si>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</si>
  <si>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</si>
  <si>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</si>
  <si>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</si>
  <si>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</si>
  <si>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</si>
  <si>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</si>
  <si>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</si>
  <si>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</si>
  <si>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</si>
  <si>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</si>
  <si>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</si>
  <si>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</si>
  <si>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</si>
  <si>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</si>
  <si>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</si>
  <si>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</si>
  <si>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</si>
  <si>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</si>
  <si>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</si>
  <si>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</si>
  <si>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</si>
  <si>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</si>
  <si>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</si>
  <si>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</si>
  <si>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</si>
  <si>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</si>
  <si>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</si>
  <si>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</si>
  <si>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</si>
  <si>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</si>
  <si>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</si>
  <si>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</si>
  <si>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</si>
  <si>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</si>
  <si>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</si>
  <si>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</si>
  <si>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</si>
  <si>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</si>
  <si>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</si>
  <si>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</si>
  <si>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</si>
  <si>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</si>
  <si>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</si>
  <si>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</si>
  <si>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</si>
  <si>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</si>
  <si>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</si>
  <si>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</si>
  <si>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</si>
  <si>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</si>
  <si>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</si>
  <si>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</si>
  <si>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</si>
  <si>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</si>
  <si>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</si>
  <si>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</si>
  <si>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</si>
  <si>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</si>
  <si>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</si>
  <si>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</si>
  <si>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</si>
  <si>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</si>
  <si>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</si>
  <si>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</si>
  <si>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</si>
  <si>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</si>
  <si>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</si>
  <si>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</si>
  <si>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</si>
  <si>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</si>
  <si>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</si>
  <si>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</si>
  <si>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</si>
  <si>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</si>
  <si>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</si>
  <si>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</si>
  <si>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</si>
  <si>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</si>
  <si>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</si>
  <si>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</si>
  <si>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</si>
  <si>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</si>
  <si>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</si>
  <si>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</si>
  <si>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</si>
  <si>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</si>
  <si>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</si>
  <si>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</si>
  <si>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</si>
  <si>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</si>
  <si>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</si>
  <si>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</si>
  <si>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</si>
  <si>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</si>
  <si>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</si>
  <si>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</si>
  <si>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</si>
  <si>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</si>
  <si>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</si>
  <si>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</si>
  <si>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</si>
  <si>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</si>
  <si>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</si>
  <si>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</si>
  <si>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</si>
  <si>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</si>
  <si>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</si>
  <si>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</si>
  <si>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</si>
  <si>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</si>
  <si>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</si>
  <si>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</si>
  <si>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</si>
  <si>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</si>
  <si>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</si>
  <si>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</si>
  <si>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</si>
  <si>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</si>
  <si>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</si>
  <si>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</si>
  <si>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</si>
  <si>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</si>
  <si>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</si>
  <si>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</si>
  <si>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</si>
  <si>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</si>
  <si>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</si>
  <si>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</si>
  <si>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</si>
  <si>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</si>
  <si>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</si>
  <si>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</si>
  <si>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</si>
  <si>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</si>
  <si>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</si>
  <si>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</si>
  <si>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</si>
  <si>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</si>
  <si>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</si>
  <si>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</si>
  <si>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</si>
  <si>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</si>
  <si>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</si>
  <si>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</si>
  <si>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</si>
  <si>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</si>
  <si>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</si>
  <si>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</si>
  <si>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</si>
  <si>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</si>
  <si>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</si>
  <si>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</si>
  <si>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</si>
  <si>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</si>
  <si>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</si>
  <si>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</si>
  <si>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</si>
  <si>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</si>
  <si>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</si>
  <si>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</si>
  <si>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</si>
  <si>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</si>
  <si>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</si>
  <si>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</si>
  <si>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</si>
  <si>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</si>
  <si>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</si>
  <si>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</si>
  <si>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</si>
  <si>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</si>
  <si>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</si>
  <si>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</si>
  <si>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</si>
  <si>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</si>
  <si>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</si>
  <si>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</si>
  <si>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</si>
  <si>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</si>
  <si>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</si>
  <si>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</si>
  <si>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</si>
  <si>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</si>
  <si>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</si>
  <si>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</si>
  <si>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</si>
  <si>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</si>
  <si>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</si>
  <si>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</si>
  <si>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</si>
  <si>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</si>
  <si>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</si>
  <si>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</si>
  <si>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</si>
  <si>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</si>
  <si>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</si>
  <si>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</si>
  <si>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</si>
  <si>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</si>
  <si>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</si>
  <si>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</si>
  <si>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</si>
  <si>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</si>
  <si>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</si>
  <si>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</si>
  <si>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</si>
  <si>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</si>
  <si>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</si>
  <si>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</si>
  <si>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</si>
  <si>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</si>
  <si>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</si>
  <si>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</si>
  <si>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</si>
  <si>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</si>
  <si>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</si>
  <si>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</si>
  <si>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</si>
  <si>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</si>
  <si>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</si>
  <si>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</si>
  <si>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</si>
  <si>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</si>
  <si>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</si>
  <si>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</si>
  <si>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</si>
  <si>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</si>
  <si>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</si>
  <si>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</si>
  <si>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</si>
  <si>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</si>
  <si>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</si>
  <si>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</si>
  <si>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</si>
  <si>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</si>
  <si>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</si>
  <si>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</si>
  <si>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</si>
  <si>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</si>
  <si>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</si>
  <si>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</si>
  <si>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</si>
  <si>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</si>
  <si>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</si>
  <si>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</si>
  <si>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</si>
  <si>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</si>
  <si>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</si>
  <si>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</si>
  <si>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</si>
  <si>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</si>
  <si>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</si>
  <si>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</si>
  <si>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</si>
  <si>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</si>
  <si>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</si>
  <si>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</si>
  <si>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</si>
  <si>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</si>
  <si>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</si>
  <si>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</si>
  <si>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</si>
  <si>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</si>
  <si>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</si>
  <si>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</si>
  <si>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</si>
  <si>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</si>
  <si>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</si>
  <si>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</si>
  <si>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</si>
  <si>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</si>
  <si>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</si>
  <si>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</si>
  <si>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</si>
  <si>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</si>
  <si>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</si>
  <si>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</si>
  <si>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</si>
  <si>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</si>
  <si>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</si>
  <si>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</si>
  <si>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</si>
  <si>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</si>
  <si>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</si>
  <si>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</si>
  <si>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</si>
  <si>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</si>
  <si>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</si>
  <si>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</si>
  <si>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</si>
  <si>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</si>
  <si>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</si>
  <si>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</si>
  <si>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</si>
  <si>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</si>
  <si>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</si>
  <si>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</si>
  <si>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</si>
  <si>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</si>
  <si>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</si>
  <si>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</si>
  <si>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</si>
  <si>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</si>
  <si>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</si>
  <si>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</si>
  <si>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</si>
  <si>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</si>
  <si>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</si>
  <si>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</si>
  <si>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</si>
  <si>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</si>
  <si>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</si>
  <si>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</si>
  <si>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</si>
  <si>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</si>
  <si>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</si>
  <si>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</si>
  <si>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</si>
  <si>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</si>
  <si>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</si>
  <si>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</si>
  <si>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</si>
  <si>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</si>
  <si>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</si>
  <si>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</si>
  <si>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</si>
  <si>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</si>
  <si>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</si>
  <si>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</si>
  <si>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</si>
  <si>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</si>
  <si>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</si>
  <si>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</si>
  <si>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</si>
  <si>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</si>
  <si>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</si>
  <si>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</si>
  <si>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</si>
  <si>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</si>
  <si>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</si>
  <si>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</si>
  <si>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</si>
  <si>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</si>
  <si>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</si>
  <si>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</si>
  <si>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</si>
  <si>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</si>
  <si>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</si>
  <si>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</si>
  <si>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</si>
  <si>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</si>
  <si>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</si>
  <si>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</si>
  <si>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</si>
  <si>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</si>
  <si>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</si>
  <si>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</si>
  <si>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</si>
  <si>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</si>
  <si>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</si>
  <si>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</si>
  <si>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</si>
  <si>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</si>
  <si>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</si>
  <si>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</si>
  <si>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</si>
  <si>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</si>
  <si>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</si>
  <si>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</si>
  <si>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</si>
  <si>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</si>
  <si>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</si>
  <si>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</si>
  <si>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</si>
  <si>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</si>
  <si>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</si>
  <si>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</si>
  <si>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</si>
  <si>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</si>
  <si>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</si>
  <si>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</si>
  <si>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</si>
  <si>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</si>
  <si>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</si>
  <si>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</si>
  <si>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</si>
  <si>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</si>
  <si>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</si>
  <si>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</si>
  <si>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</si>
  <si>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</si>
  <si>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</si>
  <si>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</si>
  <si>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</si>
  <si>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</si>
  <si>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</si>
  <si>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</si>
  <si>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</si>
  <si>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</si>
  <si>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</si>
  <si>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</si>
  <si>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</si>
  <si>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</si>
  <si>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</si>
  <si>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</si>
  <si>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</si>
  <si>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</si>
  <si>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</si>
  <si>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</si>
  <si>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</si>
  <si>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</si>
  <si>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</si>
  <si>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</si>
  <si>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</si>
  <si>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</si>
  <si>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</si>
  <si>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</si>
  <si>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</si>
  <si>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</si>
  <si>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</si>
  <si>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</si>
  <si>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</si>
  <si>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</si>
  <si>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</si>
  <si>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</si>
  <si>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</si>
  <si>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</si>
  <si>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</si>
  <si>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</si>
  <si>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</si>
  <si>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</si>
  <si>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</si>
  <si>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</si>
  <si>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</si>
  <si>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</si>
  <si>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</si>
  <si>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</si>
  <si>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</si>
  <si>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</si>
  <si>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</si>
  <si>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</si>
  <si>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</si>
  <si>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</si>
  <si>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</si>
  <si>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</si>
  <si>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</si>
  <si>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</si>
  <si>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</si>
  <si>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</si>
  <si>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</si>
  <si>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</si>
  <si>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</si>
  <si>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</si>
  <si>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</si>
  <si>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</si>
  <si>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</si>
  <si>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</si>
  <si>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</si>
  <si>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</si>
  <si>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</si>
  <si>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</si>
  <si>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</si>
  <si>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</si>
  <si>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</si>
  <si>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</si>
  <si>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</si>
  <si>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</si>
  <si>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</si>
  <si>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</si>
  <si>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</si>
  <si>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</si>
  <si>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</si>
  <si>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</si>
  <si>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</si>
  <si>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</si>
  <si>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</si>
  <si>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</si>
  <si>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</si>
  <si>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</si>
  <si>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</si>
  <si>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</si>
  <si>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</si>
  <si>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</si>
  <si>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</si>
  <si>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</si>
  <si>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</si>
  <si>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</si>
  <si>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</si>
  <si>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</si>
  <si>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</si>
  <si>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</si>
  <si>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</si>
  <si>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</si>
  <si>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</si>
  <si>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</si>
  <si>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</si>
  <si>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</si>
  <si>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</si>
  <si>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</si>
  <si>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</si>
  <si>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</si>
  <si>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</si>
  <si>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</si>
  <si>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</si>
  <si>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</si>
  <si>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</si>
  <si>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</si>
  <si>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</si>
  <si>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</si>
  <si>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</si>
  <si>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</si>
  <si>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</si>
  <si>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</si>
  <si>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</si>
  <si>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</si>
  <si>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</si>
  <si>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</si>
  <si>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</si>
  <si>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</si>
  <si>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</si>
  <si>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</si>
  <si>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</si>
  <si>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</si>
  <si>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</si>
  <si>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</si>
  <si>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</si>
  <si>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</si>
  <si>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</si>
  <si>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</si>
  <si>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</si>
  <si>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</si>
  <si>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</si>
  <si>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</si>
  <si>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</si>
  <si>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</si>
  <si>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</si>
  <si>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</si>
  <si>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</si>
  <si>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</si>
  <si>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</si>
  <si>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</si>
  <si>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</si>
  <si>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</si>
  <si>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</si>
  <si>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</si>
  <si>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</si>
  <si>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</si>
  <si>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</si>
  <si>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</si>
  <si>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</si>
  <si>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</si>
  <si>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</si>
  <si>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</si>
  <si>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</si>
  <si>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</si>
  <si>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</si>
  <si>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</si>
  <si>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</si>
  <si>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</si>
  <si>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</si>
  <si>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</si>
  <si>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</si>
  <si>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</si>
  <si>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</si>
  <si>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</si>
  <si>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</si>
  <si>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</si>
  <si>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</si>
  <si>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</si>
  <si>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</si>
  <si>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</si>
  <si>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</si>
  <si>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</si>
  <si>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</si>
  <si>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</si>
  <si>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</si>
  <si>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</si>
  <si>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</si>
  <si>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</si>
  <si>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</si>
  <si>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</si>
  <si>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</si>
  <si>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</si>
  <si>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</si>
  <si>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</si>
  <si>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</si>
  <si>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</si>
  <si>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</si>
  <si>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</si>
  <si>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</si>
  <si>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</si>
  <si>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</si>
  <si>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</si>
  <si>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</si>
  <si>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</si>
  <si>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</si>
  <si>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</si>
  <si>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</si>
  <si>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</si>
  <si>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</si>
  <si>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</si>
  <si>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</si>
  <si>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</si>
  <si>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</si>
  <si>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</si>
  <si>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</si>
  <si>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</si>
  <si>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</si>
  <si>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</si>
  <si>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</si>
  <si>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</si>
  <si>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</si>
  <si>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</si>
  <si>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</si>
  <si>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</si>
  <si>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</si>
  <si>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</si>
  <si>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</si>
  <si>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</si>
  <si>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</si>
  <si>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</si>
  <si>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</si>
  <si>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</si>
  <si>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</si>
  <si>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</si>
  <si>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</si>
  <si>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</si>
  <si>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</si>
  <si>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</si>
  <si>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</si>
  <si>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</si>
  <si>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</si>
  <si>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</si>
  <si>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</si>
  <si>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</si>
  <si>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</si>
  <si>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</si>
  <si>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</si>
  <si>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</si>
  <si>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</si>
  <si>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</si>
  <si>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</si>
  <si>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</si>
  <si>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</si>
  <si>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</si>
  <si>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</si>
  <si>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</si>
  <si>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</si>
  <si>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</si>
  <si>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</si>
  <si>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</si>
  <si>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</si>
  <si>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</si>
  <si>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</si>
  <si>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</si>
  <si>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</si>
  <si>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</si>
  <si>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</si>
  <si>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</si>
  <si>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</si>
  <si>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</si>
  <si>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</si>
  <si>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</si>
  <si>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</si>
  <si>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</si>
  <si>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</si>
  <si>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</si>
  <si>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</si>
  <si>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</si>
  <si>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</si>
  <si>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</si>
  <si>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</si>
  <si>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</si>
  <si>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</si>
  <si>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</si>
  <si>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</si>
  <si>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</si>
  <si>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</si>
  <si>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</si>
  <si>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</si>
  <si>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</si>
  <si>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</si>
  <si>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</si>
  <si>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</si>
  <si>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</si>
  <si>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</si>
  <si>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</si>
  <si>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</si>
  <si>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</si>
  <si>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</si>
  <si>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</si>
  <si>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</si>
  <si>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</si>
  <si>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</si>
  <si>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</si>
  <si>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</si>
  <si>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</si>
  <si>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</si>
  <si>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</si>
  <si>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</si>
  <si>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</si>
  <si>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</si>
  <si>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</si>
  <si>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</si>
  <si>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</si>
  <si>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</si>
  <si>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</si>
  <si>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</si>
  <si>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</si>
  <si>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</si>
  <si>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</si>
  <si>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</si>
  <si>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</si>
  <si>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</si>
  <si>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</si>
  <si>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</si>
  <si>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</si>
  <si>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</si>
  <si>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</si>
  <si>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</si>
  <si>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</si>
  <si>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</si>
  <si>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</si>
  <si>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</si>
  <si>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</si>
  <si>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</si>
  <si>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</si>
  <si>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</si>
  <si>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</si>
  <si>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</si>
  <si>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</si>
  <si>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</si>
  <si>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</si>
  <si>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</si>
  <si>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</si>
  <si>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</si>
  <si>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</si>
  <si>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</si>
  <si>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</si>
  <si>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</si>
  <si>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</si>
  <si>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</si>
  <si>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</si>
  <si>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</si>
  <si>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</si>
  <si>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</si>
  <si>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</si>
  <si>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</si>
  <si>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</si>
  <si>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</si>
  <si>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</si>
  <si>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</si>
  <si>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</si>
  <si>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</si>
  <si>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</si>
  <si>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</si>
  <si>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</si>
  <si>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</si>
  <si>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</si>
  <si>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</si>
  <si>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</si>
  <si>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</si>
  <si>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</si>
  <si>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</si>
  <si>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</si>
  <si>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</si>
  <si>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</si>
  <si>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</si>
  <si>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</si>
  <si>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</si>
  <si>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</si>
  <si>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</si>
  <si>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</si>
  <si>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</si>
  <si>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</si>
  <si>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</si>
  <si>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</si>
  <si>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</si>
  <si>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</si>
  <si>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</si>
  <si>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</si>
  <si>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</si>
  <si>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</si>
  <si>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</si>
  <si>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</si>
  <si>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</si>
  <si>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</si>
  <si>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</si>
  <si>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</si>
  <si>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</si>
  <si>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</si>
  <si>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</si>
  <si>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</si>
  <si>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</si>
  <si>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</si>
  <si>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</si>
  <si>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</si>
  <si>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</si>
  <si>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</si>
  <si>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</si>
  <si>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</si>
  <si>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</si>
  <si>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</si>
  <si>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</si>
  <si>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</si>
  <si>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</si>
  <si>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</si>
  <si>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</si>
  <si>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</si>
  <si>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</si>
  <si>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</si>
  <si>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</si>
  <si>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</si>
  <si>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</si>
  <si>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</si>
  <si>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</si>
  <si>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</si>
  <si>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</si>
  <si>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</si>
  <si>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</si>
  <si>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</si>
  <si>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</si>
  <si>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</si>
  <si>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</si>
  <si>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</si>
  <si>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</si>
  <si>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</si>
  <si>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</si>
  <si>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</si>
  <si>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</si>
  <si>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</si>
  <si>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</si>
  <si>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</si>
  <si>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</si>
  <si>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</si>
  <si>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</si>
  <si>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</si>
  <si>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</si>
  <si>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</si>
  <si>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</si>
  <si>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</si>
  <si>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</si>
  <si>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</si>
  <si>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</si>
  <si>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</si>
  <si>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</si>
  <si>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</si>
  <si>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</si>
  <si>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</si>
  <si>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</si>
  <si>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</si>
  <si>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</si>
  <si>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</si>
  <si>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</si>
  <si>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</si>
  <si>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</si>
  <si>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</si>
  <si>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</si>
  <si>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</si>
  <si>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</si>
  <si>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</si>
  <si>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</si>
  <si>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</si>
  <si>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</si>
  <si>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</si>
  <si>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</si>
  <si>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</si>
  <si>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</si>
  <si>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</si>
  <si>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</si>
  <si>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</si>
  <si>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</si>
  <si>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</si>
  <si>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</si>
  <si>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</si>
  <si>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</si>
  <si>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</si>
  <si>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</si>
  <si>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</si>
  <si>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</si>
  <si>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</si>
  <si>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</si>
  <si>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</si>
  <si>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</si>
  <si>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</si>
  <si>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</si>
  <si>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</si>
  <si>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</si>
  <si>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</si>
  <si>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</si>
  <si>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</si>
  <si>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</si>
  <si>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</si>
  <si>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</si>
  <si>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</si>
  <si>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</si>
  <si>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</si>
  <si>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</si>
  <si>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</si>
  <si>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</si>
  <si>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</si>
  <si>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</si>
  <si>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</si>
  <si>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</si>
  <si>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</si>
  <si>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</si>
  <si>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</si>
  <si>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</si>
  <si>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</si>
  <si>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</si>
  <si>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</si>
  <si>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</si>
  <si>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</si>
  <si>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</si>
  <si>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</si>
  <si>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</si>
  <si>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</si>
  <si>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</si>
  <si>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</si>
  <si>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</si>
  <si>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</si>
  <si>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</si>
  <si>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</si>
  <si>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</si>
  <si>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</si>
  <si>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</si>
  <si>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</si>
  <si>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</si>
  <si>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</si>
  <si>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</si>
  <si>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</si>
  <si>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</si>
  <si>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</si>
  <si>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</si>
  <si>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</si>
  <si>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</si>
  <si>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</si>
  <si>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</si>
  <si>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</si>
  <si>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</si>
  <si>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</si>
  <si>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</si>
  <si>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</si>
  <si>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</si>
  <si>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</si>
  <si>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</si>
  <si>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</si>
  <si>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</si>
  <si>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</si>
  <si>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</si>
  <si>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</si>
  <si>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</si>
  <si>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</si>
  <si>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</si>
  <si>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</si>
  <si>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</si>
  <si>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</si>
  <si>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</si>
  <si>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</si>
  <si>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</si>
  <si>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</si>
  <si>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</si>
  <si>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</si>
  <si>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</si>
  <si>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</si>
  <si>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</si>
  <si>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</si>
  <si>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</si>
  <si>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</si>
  <si>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</si>
  <si>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</si>
  <si>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</si>
  <si>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</si>
  <si>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</si>
  <si>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</si>
  <si>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</si>
  <si>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</si>
  <si>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</si>
  <si>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</si>
  <si>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</si>
  <si>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</si>
  <si>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</si>
  <si>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</si>
  <si>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</si>
  <si>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</si>
  <si>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</si>
  <si>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</si>
  <si>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</si>
  <si>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</si>
  <si>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</si>
  <si>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</si>
  <si>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</si>
  <si>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</si>
  <si>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</si>
  <si>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</si>
  <si>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</si>
  <si>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</si>
  <si>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</si>
  <si>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</si>
  <si>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</si>
  <si>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</si>
  <si>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</si>
  <si>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</si>
  <si>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</si>
  <si>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</si>
  <si>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</si>
  <si>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</si>
  <si>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</si>
  <si>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</si>
  <si>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</si>
  <si>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</si>
  <si>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</si>
  <si>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</si>
  <si>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</si>
  <si>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</si>
  <si>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</si>
  <si>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</si>
  <si>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</si>
  <si>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</si>
  <si>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</si>
  <si>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</si>
  <si>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</si>
  <si>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</si>
  <si>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</si>
  <si>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</si>
  <si>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</si>
  <si>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</si>
  <si>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</si>
  <si>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</si>
  <si>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</si>
  <si>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</si>
  <si>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</si>
  <si>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</si>
  <si>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</si>
  <si>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</si>
  <si>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</si>
  <si>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</si>
  <si>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</si>
  <si>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</si>
  <si>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</si>
  <si>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</si>
  <si>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</si>
  <si>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</si>
  <si>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</si>
  <si>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</si>
  <si>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</si>
  <si>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</si>
  <si>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</si>
  <si>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</si>
  <si>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</si>
  <si>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</si>
  <si>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</si>
  <si>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</si>
  <si>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</si>
  <si>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</si>
  <si>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</si>
  <si>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</si>
  <si>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</si>
  <si>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</si>
  <si>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</si>
  <si>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</si>
  <si>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</si>
  <si>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</si>
  <si>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</si>
  <si>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</si>
  <si>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</si>
  <si>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</si>
  <si>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</si>
  <si>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</si>
  <si>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</si>
  <si>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</si>
  <si>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</si>
  <si>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</si>
  <si>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</si>
  <si>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</si>
  <si>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</si>
  <si>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</si>
  <si>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</si>
  <si>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</si>
  <si>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</si>
  <si>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</si>
  <si>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</si>
  <si>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</si>
  <si>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</si>
  <si>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</si>
  <si>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</si>
  <si>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</si>
  <si>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</si>
  <si>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</si>
  <si>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</si>
  <si>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</si>
  <si>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</si>
  <si>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</si>
  <si>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</si>
  <si>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</si>
  <si>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</si>
  <si>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</si>
  <si>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</si>
  <si>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</si>
  <si>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</si>
  <si>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</si>
  <si>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</si>
  <si>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</si>
  <si>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</si>
  <si>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</si>
  <si>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</si>
  <si>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</si>
  <si>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</si>
  <si>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</si>
  <si>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</si>
  <si>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</si>
  <si>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</si>
  <si>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</si>
  <si>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</si>
  <si>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</si>
  <si>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</si>
  <si>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</si>
  <si>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</si>
  <si>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</si>
  <si>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</si>
  <si>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</si>
  <si>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</si>
  <si>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</si>
  <si>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</si>
  <si>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</si>
  <si>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</si>
  <si>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</si>
  <si>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</si>
  <si>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</si>
  <si>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</si>
  <si>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</si>
  <si>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</si>
  <si>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</si>
  <si>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</si>
  <si>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</si>
  <si>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</si>
  <si>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</si>
  <si>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</si>
  <si>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</si>
  <si>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</si>
  <si>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</si>
  <si>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</si>
  <si>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</si>
  <si>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</si>
  <si>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</si>
  <si>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</si>
  <si>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</si>
  <si>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</si>
  <si>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</si>
  <si>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</si>
  <si>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</si>
  <si>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</si>
  <si>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</si>
  <si>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</si>
  <si>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</si>
  <si>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</si>
  <si>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</si>
  <si>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</si>
  <si>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</si>
  <si>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</si>
  <si>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</si>
  <si>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</si>
  <si>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</si>
  <si>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</si>
  <si>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</si>
  <si>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</si>
  <si>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</si>
  <si>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</si>
  <si>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</si>
  <si>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</si>
  <si>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</si>
  <si>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</si>
  <si>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</si>
  <si>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</si>
  <si>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</si>
  <si>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</si>
  <si>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</si>
  <si>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</si>
  <si>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</si>
  <si>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</si>
  <si>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</si>
  <si>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</si>
  <si>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</si>
  <si>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</si>
  <si>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</si>
  <si>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</si>
  <si>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</si>
  <si>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</si>
  <si>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</si>
  <si>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</si>
  <si>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</si>
  <si>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</si>
  <si>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</si>
  <si>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</si>
  <si>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</si>
  <si>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</si>
  <si>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</si>
  <si>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</si>
  <si>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</si>
  <si>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</si>
  <si>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</si>
  <si>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</si>
  <si>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</si>
  <si>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</si>
  <si>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</si>
  <si>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</si>
  <si>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</si>
  <si>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</si>
  <si>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</si>
  <si>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</si>
  <si>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</si>
  <si>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</si>
  <si>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</si>
  <si>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</si>
  <si>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</si>
  <si>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</si>
  <si>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</si>
  <si>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</si>
  <si>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</si>
  <si>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</si>
  <si>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</si>
  <si>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</si>
  <si>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</si>
  <si>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</si>
  <si>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</si>
  <si>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</si>
  <si>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</si>
  <si>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</si>
  <si>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</si>
  <si>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</si>
  <si>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</si>
  <si>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</si>
  <si>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</si>
  <si>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</si>
  <si>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</si>
  <si>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</si>
  <si>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</si>
  <si>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</si>
  <si>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</si>
  <si>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</si>
  <si>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</si>
  <si>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</si>
  <si>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</si>
  <si>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</si>
  <si>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</si>
  <si>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</si>
  <si>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</si>
  <si>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</si>
  <si>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</si>
  <si>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</si>
  <si>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</si>
  <si>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</si>
  <si>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</si>
  <si>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</si>
  <si>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</si>
  <si>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</si>
  <si>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</si>
  <si>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</si>
  <si>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</si>
  <si>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</si>
  <si>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</si>
  <si>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</si>
  <si>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</si>
  <si>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</si>
  <si>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</si>
  <si>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</si>
  <si>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</si>
  <si>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</si>
  <si>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</si>
  <si>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</si>
  <si>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</si>
  <si>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</si>
  <si>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</si>
  <si>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</si>
  <si>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</si>
  <si>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</si>
  <si>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</si>
  <si>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</si>
  <si>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</si>
  <si>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</si>
  <si>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</si>
  <si>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</si>
  <si>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</si>
  <si>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</si>
  <si>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</si>
  <si>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</si>
  <si>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</si>
  <si>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</si>
  <si>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</si>
  <si>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</si>
  <si>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</si>
  <si>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</si>
  <si>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</si>
  <si>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</si>
  <si>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</si>
  <si>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</si>
  <si>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</si>
  <si>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</si>
  <si>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</si>
  <si>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</si>
  <si>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</si>
  <si>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</si>
  <si>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</si>
  <si>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</si>
  <si>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</si>
  <si>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</si>
  <si>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</si>
  <si>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</si>
  <si>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</si>
  <si>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</si>
  <si>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</si>
  <si>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</si>
  <si>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</si>
  <si>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</si>
  <si>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</si>
  <si>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</si>
  <si>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</si>
  <si>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</si>
  <si>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</si>
  <si>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</si>
  <si>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</si>
  <si>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</si>
  <si>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</si>
  <si>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</si>
  <si>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</si>
  <si>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</si>
  <si>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</si>
  <si>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</si>
  <si>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</si>
  <si>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</si>
  <si>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</si>
  <si>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</si>
  <si>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</si>
  <si>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</si>
  <si>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</si>
  <si>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</si>
  <si>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</si>
  <si>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</si>
  <si>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</si>
  <si>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</si>
  <si>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</si>
  <si>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</si>
  <si>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</si>
  <si>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</si>
  <si>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</si>
  <si>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</si>
  <si>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</si>
  <si>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</si>
  <si>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</si>
  <si>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</si>
  <si>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</si>
  <si>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</si>
  <si>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</si>
  <si>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</si>
  <si>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</si>
  <si>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</si>
  <si>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</si>
  <si>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</si>
  <si>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</si>
  <si>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</si>
  <si>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</si>
  <si>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</si>
  <si>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</si>
  <si>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</si>
  <si>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</si>
  <si>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</si>
  <si>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</si>
  <si>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</si>
  <si>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</si>
  <si>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</si>
  <si>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</si>
  <si>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</si>
  <si>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</si>
  <si>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</si>
  <si>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</si>
  <si>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</si>
  <si>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</si>
  <si>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</si>
  <si>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</si>
  <si>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</si>
  <si>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</si>
  <si>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</si>
  <si>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</si>
  <si>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</si>
  <si>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</si>
  <si>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</si>
  <si>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</si>
  <si>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</si>
  <si>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</si>
  <si>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</si>
  <si>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</si>
  <si>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</si>
  <si>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</si>
  <si>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</si>
  <si>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</si>
  <si>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</si>
  <si>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</si>
  <si>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</si>
  <si>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</si>
  <si>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</si>
  <si>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</si>
  <si>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</si>
  <si>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</si>
  <si>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</si>
  <si>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</si>
  <si>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</si>
  <si>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</si>
  <si>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</si>
  <si>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</si>
  <si>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</si>
  <si>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</si>
  <si>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</si>
  <si>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</si>
  <si>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</si>
  <si>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</si>
  <si>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</si>
  <si>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</si>
  <si>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</si>
  <si>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</si>
  <si>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</si>
  <si>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</si>
  <si>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</si>
  <si>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</si>
  <si>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</si>
  <si>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</si>
  <si>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</si>
  <si>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</si>
  <si>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</si>
  <si>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</si>
  <si>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</si>
  <si>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</si>
  <si>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</si>
  <si>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</si>
  <si>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</si>
  <si>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</si>
  <si>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</si>
  <si>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</si>
  <si>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</si>
  <si>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</si>
  <si>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</si>
  <si>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</si>
  <si>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</si>
  <si>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</si>
  <si>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</si>
  <si>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</si>
  <si>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</si>
  <si>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</si>
  <si>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</si>
  <si>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</si>
  <si>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</si>
  <si>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</si>
  <si>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</si>
  <si>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</si>
  <si>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</si>
  <si>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</si>
  <si>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</si>
  <si>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</si>
  <si>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</si>
  <si>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</si>
  <si>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</si>
  <si>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</si>
  <si>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</si>
  <si>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</si>
  <si>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</si>
  <si>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</si>
  <si>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</si>
  <si>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</si>
  <si>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</si>
  <si>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</si>
  <si>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</si>
  <si>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</si>
  <si>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</si>
  <si>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</si>
  <si>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</si>
  <si>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</si>
  <si>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</si>
  <si>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</si>
  <si>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</si>
  <si>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</si>
  <si>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</si>
  <si>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</si>
  <si>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</si>
  <si>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</si>
  <si>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</si>
  <si>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</si>
  <si>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</si>
  <si>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</si>
  <si>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</si>
  <si>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</si>
  <si>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</si>
  <si>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</si>
  <si>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</si>
  <si>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</si>
  <si>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</si>
  <si>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</si>
  <si>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</si>
  <si>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</si>
  <si>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</si>
  <si>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</si>
  <si>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</si>
  <si>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</si>
  <si>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</si>
  <si>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</si>
  <si>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</si>
  <si>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</si>
  <si>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</si>
  <si>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</si>
  <si>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</si>
  <si>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</si>
  <si>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</si>
  <si>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</si>
  <si>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</si>
  <si>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</si>
  <si>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</si>
  <si>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</si>
  <si>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</si>
  <si>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</si>
  <si>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</si>
  <si>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</si>
  <si>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</si>
  <si>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</si>
  <si>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</si>
  <si>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</si>
  <si>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</si>
  <si>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</si>
  <si>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</si>
  <si>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</si>
  <si>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</si>
  <si>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</si>
  <si>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</si>
  <si>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</si>
  <si>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</si>
  <si>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</si>
  <si>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</si>
  <si>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</si>
  <si>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</si>
  <si>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</si>
  <si>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</si>
  <si>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</si>
  <si>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</si>
  <si>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</si>
  <si>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</si>
  <si>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</si>
  <si>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</si>
  <si>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</si>
  <si>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</si>
  <si>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</si>
  <si>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</si>
  <si>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</si>
  <si>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</si>
  <si>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</si>
  <si>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</si>
  <si>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</si>
  <si>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</si>
  <si>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</si>
  <si>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</si>
  <si>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</si>
  <si>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</si>
  <si>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</si>
  <si>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</si>
  <si>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</si>
  <si>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</si>
  <si>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</si>
  <si>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</si>
  <si>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</si>
  <si>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</si>
  <si>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</si>
  <si>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</si>
  <si>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</si>
  <si>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</si>
  <si>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</si>
  <si>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</si>
  <si>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</si>
  <si>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</si>
  <si>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</si>
  <si>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</si>
  <si>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</si>
  <si>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</si>
  <si>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</si>
  <si>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</si>
  <si>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</si>
  <si>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</si>
  <si>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</si>
  <si>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</si>
  <si>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</si>
  <si>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</si>
  <si>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</si>
  <si>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</si>
  <si>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</si>
  <si>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</si>
  <si>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</si>
  <si>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</si>
  <si>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</si>
  <si>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</si>
  <si>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</si>
  <si>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</si>
  <si>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</si>
  <si>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</si>
  <si>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</si>
  <si>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</si>
  <si>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</si>
  <si>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</si>
  <si>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</si>
  <si>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</si>
  <si>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</si>
  <si>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</si>
  <si>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</si>
  <si>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</si>
  <si>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</si>
  <si>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</si>
  <si>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</si>
  <si>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</si>
  <si>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</si>
  <si>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</si>
  <si>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</si>
  <si>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</si>
  <si>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</si>
  <si>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</si>
  <si>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</si>
  <si>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</si>
  <si>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</si>
  <si>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</si>
  <si>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</si>
  <si>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</si>
  <si>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</si>
  <si>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</si>
  <si>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</si>
  <si>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</si>
  <si>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</si>
  <si>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</si>
  <si>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</si>
  <si>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</si>
  <si>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</si>
  <si>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</si>
  <si>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</si>
  <si>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</si>
  <si>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</si>
  <si>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</si>
  <si>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</si>
  <si>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</si>
  <si>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</si>
  <si>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</si>
  <si>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</si>
  <si>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</si>
  <si>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</si>
  <si>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</si>
  <si>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</si>
  <si>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</si>
  <si>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</si>
  <si>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</si>
  <si>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</si>
  <si>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</si>
  <si>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</si>
  <si>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</si>
  <si>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</si>
  <si>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</si>
  <si>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</si>
  <si>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</si>
  <si>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</si>
  <si>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</si>
  <si>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</si>
  <si>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</si>
  <si>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</si>
  <si>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</si>
  <si>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</si>
  <si>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</si>
  <si>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</si>
  <si>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</si>
  <si>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</si>
  <si>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</si>
  <si>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</si>
  <si>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</si>
  <si>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</si>
  <si>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</si>
  <si>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</si>
  <si>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</si>
  <si>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</si>
  <si>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</si>
  <si>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</si>
  <si>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</si>
  <si>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</si>
  <si>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</si>
  <si>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</si>
  <si>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</si>
  <si>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</si>
  <si>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</si>
  <si>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</si>
  <si>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</si>
  <si>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</si>
  <si>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</si>
  <si>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</si>
  <si>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</si>
  <si>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</si>
  <si>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</si>
  <si>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</si>
  <si>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</si>
  <si>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</si>
  <si>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</si>
  <si>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</si>
  <si>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</si>
  <si>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</si>
  <si>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</si>
  <si>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</si>
  <si>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</si>
  <si>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</si>
  <si>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</si>
  <si>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</si>
  <si>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</si>
  <si>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</si>
  <si>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</si>
  <si>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</si>
  <si>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</si>
  <si>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</si>
  <si>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</si>
  <si>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</si>
  <si>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</si>
  <si>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</si>
  <si>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</si>
  <si>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</si>
  <si>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</si>
  <si>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</si>
  <si>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</si>
  <si>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</si>
  <si>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</si>
  <si>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</si>
  <si>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</si>
  <si>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</si>
  <si>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</si>
  <si>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</si>
  <si>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</si>
  <si>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</si>
  <si>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</si>
  <si>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</si>
  <si>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</si>
  <si>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</si>
  <si>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</si>
  <si>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</si>
  <si>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</si>
  <si>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</si>
  <si>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</si>
  <si>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</si>
  <si>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</si>
  <si>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</si>
  <si>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</si>
  <si>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</si>
  <si>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</si>
  <si>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</si>
  <si>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</si>
  <si>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</si>
  <si>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</si>
  <si>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</si>
  <si>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</si>
  <si>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</si>
  <si>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</si>
  <si>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</si>
  <si>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</si>
  <si>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</si>
  <si>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</si>
  <si>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</si>
  <si>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</si>
  <si>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</si>
  <si>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</si>
  <si>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</si>
  <si>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</si>
  <si>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</si>
  <si>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</si>
  <si>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</si>
  <si>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</si>
  <si>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</si>
  <si>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</si>
  <si>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</si>
  <si>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</si>
  <si>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</si>
  <si>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</si>
  <si>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</si>
  <si>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</si>
  <si>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</si>
  <si>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</si>
  <si>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</si>
  <si>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</si>
  <si>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</si>
  <si>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</si>
  <si>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</si>
  <si>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</si>
  <si>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</si>
  <si>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</si>
  <si>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</si>
  <si>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</si>
  <si>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</si>
  <si>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</si>
  <si>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</si>
  <si>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</si>
  <si>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</si>
  <si>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</si>
  <si>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</si>
  <si>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</si>
  <si>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</si>
  <si>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</si>
  <si>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</si>
  <si>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</si>
  <si>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</si>
  <si>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</si>
  <si>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</si>
  <si>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</si>
  <si>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</si>
  <si>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</si>
  <si>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</si>
  <si>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</si>
  <si>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</si>
  <si>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</si>
  <si>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</si>
  <si>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</si>
  <si>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</si>
  <si>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</si>
  <si>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</si>
  <si>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</si>
  <si>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</si>
  <si>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</si>
  <si>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</si>
  <si>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</si>
  <si>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</si>
  <si>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</si>
  <si>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</si>
  <si>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</si>
  <si>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</si>
  <si>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</si>
  <si>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</si>
  <si>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</si>
  <si>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</si>
  <si>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</si>
  <si>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</si>
  <si>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</si>
  <si>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</si>
  <si>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</si>
  <si>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</si>
  <si>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</si>
  <si>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</si>
  <si>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</si>
  <si>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</si>
  <si>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</si>
  <si>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</si>
  <si>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</si>
  <si>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</si>
  <si>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</si>
  <si>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</si>
  <si>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</si>
  <si>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</si>
  <si>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</si>
  <si>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</si>
  <si>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</si>
  <si>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</si>
  <si>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</si>
  <si>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</si>
  <si>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</si>
  <si>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</si>
  <si>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</si>
  <si>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</si>
  <si>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</si>
  <si>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</si>
  <si>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</si>
  <si>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</si>
  <si>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</si>
  <si>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</si>
  <si>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</si>
  <si>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</si>
  <si>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</si>
  <si>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</si>
  <si>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</si>
  <si>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</si>
  <si>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</si>
  <si>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</si>
  <si>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</si>
  <si>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</si>
  <si>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</si>
  <si>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</si>
  <si>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</si>
  <si>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</si>
  <si>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</si>
  <si>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</si>
  <si>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</si>
  <si>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</si>
  <si>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</si>
  <si>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</si>
  <si>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</si>
  <si>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</si>
  <si>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</si>
  <si>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</si>
  <si>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</si>
  <si>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</si>
  <si>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</si>
  <si>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</si>
  <si>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</si>
  <si>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</si>
  <si>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</si>
  <si>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</si>
  <si>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</si>
  <si>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</si>
  <si>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</si>
  <si>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</si>
  <si>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</si>
  <si>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</si>
  <si>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</si>
  <si>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</si>
  <si>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</si>
  <si>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</si>
  <si>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</si>
  <si>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</si>
  <si>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</si>
  <si>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</si>
  <si>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</si>
  <si>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</si>
  <si>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</si>
  <si>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</si>
  <si>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</si>
  <si>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</si>
  <si>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</si>
  <si>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</si>
  <si>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</si>
  <si>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</si>
  <si>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</si>
  <si>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</si>
  <si>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</si>
  <si>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</si>
  <si>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</si>
  <si>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</si>
  <si>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</si>
  <si>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</si>
  <si>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</si>
  <si>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</si>
  <si>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</si>
  <si>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</si>
  <si>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</si>
  <si>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</si>
  <si>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</si>
  <si>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</si>
  <si>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</si>
  <si>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</si>
  <si>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</si>
  <si>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</si>
  <si>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</si>
  <si>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</si>
  <si>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</si>
  <si>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</si>
  <si>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</si>
  <si>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</si>
  <si>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</si>
  <si>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</si>
  <si>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</si>
  <si>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</si>
  <si>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</si>
  <si>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</si>
  <si>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</si>
  <si>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</si>
  <si>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</si>
  <si>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</si>
  <si>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</si>
  <si>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</si>
  <si>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</si>
  <si>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</si>
  <si>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</si>
  <si>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</si>
  <si>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</si>
  <si>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</si>
  <si>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</si>
  <si>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</si>
  <si>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</si>
  <si>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</si>
  <si>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</si>
  <si>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</si>
  <si>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</si>
  <si>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</si>
  <si>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</si>
  <si>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</si>
  <si>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</si>
  <si>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</si>
  <si>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</si>
  <si>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</si>
  <si>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</si>
  <si>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</si>
  <si>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</si>
  <si>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</si>
  <si>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</si>
  <si>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</si>
  <si>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</si>
  <si>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</si>
  <si>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</si>
  <si>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</si>
  <si>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</si>
  <si>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</si>
  <si>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</si>
  <si>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</si>
  <si>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</si>
  <si>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</si>
  <si>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</si>
  <si>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</si>
  <si>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</si>
  <si>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</si>
  <si>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</si>
  <si>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</si>
  <si>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</si>
  <si>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</si>
  <si>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</si>
  <si>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</si>
  <si>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</si>
  <si>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</si>
  <si>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</si>
  <si>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</si>
  <si>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</si>
  <si>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</si>
  <si>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</si>
  <si>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</si>
  <si>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</si>
  <si>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</si>
  <si>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</si>
  <si>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</si>
  <si>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</si>
  <si>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</si>
  <si>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</si>
  <si>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</si>
  <si>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</si>
  <si>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</si>
  <si>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</si>
  <si>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</si>
  <si>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</si>
  <si>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</si>
  <si>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</si>
  <si>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</si>
  <si>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</si>
  <si>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</si>
  <si>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</si>
  <si>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</si>
  <si>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</si>
  <si>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</si>
  <si>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</si>
  <si>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</si>
  <si>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</si>
  <si>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</si>
  <si>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</si>
  <si>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</si>
  <si>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</si>
  <si>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</si>
  <si>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</si>
  <si>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</si>
  <si>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</si>
  <si>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</si>
  <si>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</si>
  <si>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</si>
  <si>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</si>
  <si>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</si>
  <si>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</si>
  <si>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</si>
  <si>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</si>
  <si>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</si>
  <si>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</si>
  <si>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</si>
  <si>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</si>
  <si>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</si>
  <si>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</si>
  <si>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</si>
  <si>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</si>
  <si>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</si>
  <si>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</si>
  <si>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</si>
  <si>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</si>
  <si>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</si>
  <si>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</si>
  <si>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</si>
  <si>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</si>
  <si>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</si>
  <si>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</si>
  <si>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</si>
  <si>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</si>
  <si>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</si>
  <si>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</si>
  <si>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</si>
  <si>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</si>
  <si>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</si>
  <si>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</si>
  <si>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</si>
  <si>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</si>
  <si>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</si>
  <si>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</si>
  <si>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</si>
  <si>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</si>
  <si>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</si>
  <si>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</si>
  <si>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</si>
  <si>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</si>
  <si>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</si>
  <si>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</si>
  <si>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</si>
  <si>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</si>
  <si>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</si>
  <si>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</si>
  <si>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</si>
  <si>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</si>
  <si>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</si>
  <si>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</si>
  <si>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</si>
  <si>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</si>
  <si>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</si>
  <si>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</si>
  <si>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</si>
  <si>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</si>
  <si>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</si>
  <si>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</si>
  <si>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</si>
  <si>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</si>
  <si>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</si>
  <si>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</si>
  <si>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</si>
  <si>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</si>
  <si>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</si>
  <si>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</si>
  <si>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</si>
  <si>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</si>
  <si>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</si>
  <si>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</si>
  <si>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</si>
  <si>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</si>
  <si>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</si>
  <si>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</si>
  <si>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</si>
  <si>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</si>
  <si>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</si>
  <si>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</si>
  <si>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</si>
  <si>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</si>
  <si>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</si>
  <si>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</si>
  <si>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</si>
  <si>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</si>
  <si>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</si>
  <si>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</si>
  <si>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</si>
  <si>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</si>
  <si>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</si>
  <si>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</si>
  <si>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</si>
  <si>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</si>
  <si>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</si>
  <si>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</si>
  <si>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</si>
  <si>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</si>
  <si>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</si>
  <si>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</si>
  <si>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</si>
  <si>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</si>
  <si>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</si>
  <si>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</si>
  <si>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</si>
  <si>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</si>
  <si>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</si>
  <si>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</si>
  <si>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</si>
  <si>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</si>
  <si>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</si>
  <si>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</si>
  <si>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</si>
  <si>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</si>
  <si>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</si>
  <si>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</si>
  <si>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</si>
  <si>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</si>
  <si>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</si>
  <si>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</si>
  <si>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</si>
  <si>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</si>
  <si>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</si>
  <si>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</si>
  <si>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</si>
  <si>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</si>
  <si>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</si>
  <si>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</si>
  <si>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</si>
  <si>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</si>
  <si>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</si>
  <si>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</si>
  <si>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</si>
  <si>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</si>
  <si>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</si>
  <si>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</si>
  <si>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</si>
  <si>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</si>
  <si>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</si>
  <si>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</si>
  <si>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</si>
  <si>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</si>
  <si>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</si>
  <si>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</si>
  <si>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</si>
  <si>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</si>
  <si>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</si>
  <si>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</si>
  <si>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</si>
  <si>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</si>
  <si>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</si>
  <si>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</si>
  <si>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</si>
  <si>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</si>
  <si>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</si>
  <si>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</si>
  <si>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</si>
  <si>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</si>
  <si>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</si>
  <si>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</si>
  <si>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</si>
  <si>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</si>
  <si>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</si>
  <si>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</si>
  <si>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</si>
  <si>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</si>
  <si>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</si>
  <si>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</si>
  <si>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</si>
  <si>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</si>
  <si>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</si>
  <si>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</si>
  <si>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</si>
  <si>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</si>
  <si>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</si>
  <si>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</si>
  <si>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</si>
  <si>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</si>
  <si>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</si>
  <si>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</si>
  <si>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</si>
  <si>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</si>
  <si>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</si>
  <si>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</si>
  <si>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</si>
  <si>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</si>
  <si>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</si>
  <si>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</si>
  <si>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</si>
  <si>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</si>
  <si>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</si>
  <si>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</si>
  <si>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</si>
  <si>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</si>
  <si>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</si>
  <si>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</si>
  <si>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</si>
  <si>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</si>
  <si>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</si>
  <si>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</si>
  <si>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</si>
  <si>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</si>
  <si>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</si>
  <si>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</si>
  <si>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</si>
  <si>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</si>
  <si>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</si>
  <si>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</si>
  <si>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</si>
  <si>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</si>
  <si>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</si>
  <si>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</si>
  <si>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</si>
  <si>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</si>
  <si>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</si>
  <si>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</si>
  <si>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</si>
  <si>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</si>
  <si>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</si>
  <si>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</si>
  <si>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</si>
  <si>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</si>
  <si>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</si>
  <si>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</si>
  <si>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</si>
  <si>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</si>
  <si>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</si>
  <si>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</si>
  <si>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</si>
  <si>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</si>
  <si>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</si>
  <si>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</si>
  <si>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</si>
  <si>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</si>
  <si>
    <t>Mohan Sir, (Demo) Saturday (11-10-2025)</t>
  </si>
  <si>
    <t>3124-72-100T</t>
  </si>
  <si>
    <t>IKESIA</t>
  </si>
  <si>
    <t>SE041956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</si>
</sst>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1"/>
  <sheetViews>
    <sheetView tabSelected="1" zoomScaleNormal="100" workbookViewId="0">
      <pane ySplit="1" topLeftCell="A3382" activePane="bottomLeft" state="frozen"/>
      <selection sqref="A1:C37"/>
      <selection pane="bottomLeft" activeCell="A3409" sqref="A3409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3489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3571</v>
      </c>
      <c r="I5" s="25" t="s">
        <v>4681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3570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4450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4772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4872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3303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4772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4872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3340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4697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3558</v>
      </c>
      <c r="N38" s="45">
        <v>45915</v>
      </c>
      <c r="O38" s="54">
        <v>8060</v>
      </c>
      <c r="P38" s="25" t="s">
        <v>3442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3303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2801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2802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2803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2804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2805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2806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2807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2808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2809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3287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2810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2811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2812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2791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2791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2791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3304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3303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3303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3288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626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Delhi</v>
      </c>
      <c r="W706" s="56" t="s">
        <v>606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Local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4140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4141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4690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4691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4142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4692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4693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4729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4730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4394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4395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4396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2751</v>
      </c>
      <c r="I797" s="25" t="s">
        <v>4682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4683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4397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4398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4399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4400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4401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4402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4403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4404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4405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4406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4407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4408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4409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2813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2811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2814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2815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2816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2817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2818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2819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2820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3634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4369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4143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4144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4370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4371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4372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4140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4373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4374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4375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4376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4377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2821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4372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4378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4379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4380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4381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4382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4383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2796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2822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2823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2824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2825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2826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2827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2828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2829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2830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2831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2832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2833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2834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2835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2836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2837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2837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2838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2839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2840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2841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2842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2843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2844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2845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2845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2846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2847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2848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2849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2850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2851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2852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2853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2854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2855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2856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2857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2858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2859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2860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2861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2862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2863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2864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2865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2866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2867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2868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2869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2870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2871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2872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2873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2874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2875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2876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2877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2878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2879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2880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2881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2882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2883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2883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2884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2885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2885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2886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2887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2888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2889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2890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2891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2892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2893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2894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2895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2896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2897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2898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2899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2900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2901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2902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2903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2903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2813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2904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2904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2905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2906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2907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2908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2909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2910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2911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2912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2913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2914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2915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2916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2917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2918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2919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2920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2921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2922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2923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2924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2925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2926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2927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2928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2929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2930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3303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3303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4145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4410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4411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4412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4413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4414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4146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4141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2822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2823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2931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2932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2933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2934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2935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2936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2937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2938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2939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2940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2941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2942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2943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2944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2945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2946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2947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2948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2842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2949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2950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2951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2851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2952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2824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2953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2854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2954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2955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2956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2957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2947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2858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2958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2859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2959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2960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2961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2962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2963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2964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2965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2966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2967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2968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2969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2871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2970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2971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2972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2872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2973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2974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2975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2875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2976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2977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2978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2979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2980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2981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2882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2883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2982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2983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2885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2984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2886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2985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2986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2987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2888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2988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2989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2889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2990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2890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2991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2992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2993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2994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2995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2996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2997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2953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2800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2998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2999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3000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3001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3002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3003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3004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3004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3005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3006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3007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3008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3009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3010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3011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3012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3013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3014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4144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4384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4369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4385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4147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4148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2748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2748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2748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2791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2791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3015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2823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3016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3017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3018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3019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3020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3021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3022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3023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3024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3025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3026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3027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3028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3029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3030</v>
      </c>
      <c r="J1616" s="25">
        <v>1</v>
      </c>
      <c r="K1616" s="25">
        <v>1</v>
      </c>
      <c r="L1616" s="25">
        <f t="shared" si="205"/>
        <v>0</v>
      </c>
      <c r="M1616" s="25" t="s">
        <v>3347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3031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3032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3033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3034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2860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3035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3036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2865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3037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3038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3039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3040</v>
      </c>
      <c r="J1631" s="25">
        <v>1</v>
      </c>
      <c r="K1631" s="25">
        <v>1</v>
      </c>
      <c r="L1631" s="25">
        <f t="shared" si="205"/>
        <v>0</v>
      </c>
      <c r="M1631" s="25" t="s">
        <v>3347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3041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3042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3043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3044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3045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2853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3046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2877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3047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2885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3048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2888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3049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3050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3051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3052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3053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3054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3055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2813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3056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3057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3058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3059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3060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3061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3062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3063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4415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4416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4417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4149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4418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4419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4150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4420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4420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4421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4422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4423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4684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2797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2797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4151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4151</v>
      </c>
      <c r="J1682" s="25">
        <v>4</v>
      </c>
      <c r="K1682" s="25">
        <v>4</v>
      </c>
      <c r="L1682" s="25">
        <f t="shared" si="212"/>
        <v>0</v>
      </c>
      <c r="M1682" s="25" t="s">
        <v>3461</v>
      </c>
      <c r="N1682" s="45">
        <v>45911</v>
      </c>
      <c r="O1682" s="54">
        <f>16391.25*4</f>
        <v>65565</v>
      </c>
      <c r="P1682" s="25" t="s">
        <v>3457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3338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4386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4387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4388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4424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4145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4425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4152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4145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4426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4427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4685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4153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4142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4142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3064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3065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3066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2823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3067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3068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3069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3070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3071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3072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3073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3074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3075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3076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3077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3078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3079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3080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3081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3082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2845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2845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2845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3083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3084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3085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3086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3087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3088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3089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3090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3091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3092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3093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2862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3094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3095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3096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3097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2967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3098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3099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3100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3101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3102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3103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3104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3105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3106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2981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3107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3108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3055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3109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3000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3110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3111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2858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3112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3113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2942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3114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3115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3116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3117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3118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2793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4148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4389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4428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4429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4145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4686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4154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4687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3119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3119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2781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3120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3121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3122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2822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3123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3124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3125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3126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3127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3128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3129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3130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3131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3132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3133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3134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3135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3136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3137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3138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3139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3140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3141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3142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3143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3144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3145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3146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2836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3147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3025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3148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3149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2780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2845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3150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3151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3152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3153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3154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2859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3155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3156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3157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3158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3159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3160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3161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3162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3163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3164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3165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3044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3034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3166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3167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3168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2985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3169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3170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2891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2992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3053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3171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3172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2903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2903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2903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2813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3057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3173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3174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3175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2781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3176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3177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3178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3179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3180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3181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2919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3182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3183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3184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3185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3186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3187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3188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3189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3286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2785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2785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2797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4155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3190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3191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3192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3193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3194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3195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3196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3197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3198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3199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3200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3201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3172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3202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3189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3299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4731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4732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2755</v>
      </c>
      <c r="U2001" s="25" t="s">
        <v>2747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4733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2747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4390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4143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2823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3297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3203</v>
      </c>
      <c r="J2018" s="25">
        <v>1</v>
      </c>
      <c r="K2018" s="25">
        <v>1</v>
      </c>
      <c r="L2018" s="25">
        <f t="shared" si="247"/>
        <v>0</v>
      </c>
      <c r="M2018" s="25" t="s">
        <v>2779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3070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3204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3143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3205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3206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3207</v>
      </c>
      <c r="J2025" s="25">
        <v>1</v>
      </c>
      <c r="K2025" s="25">
        <v>1</v>
      </c>
      <c r="L2025" s="25">
        <f t="shared" si="247"/>
        <v>0</v>
      </c>
      <c r="M2025" s="25" t="s">
        <v>2750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3208</v>
      </c>
      <c r="J2026" s="25">
        <v>1</v>
      </c>
      <c r="K2026" s="25">
        <v>1</v>
      </c>
      <c r="L2026" s="25">
        <f t="shared" si="247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2947</v>
      </c>
      <c r="J2028" s="25">
        <v>1</v>
      </c>
      <c r="K2028" s="25">
        <v>1</v>
      </c>
      <c r="L2028" s="25">
        <f t="shared" si="247"/>
        <v>0</v>
      </c>
      <c r="M2028" s="25" t="s">
        <v>3302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3209</v>
      </c>
      <c r="J2029" s="25">
        <v>1</v>
      </c>
      <c r="K2029" s="25">
        <v>1</v>
      </c>
      <c r="L2029" s="25">
        <f t="shared" si="247"/>
        <v>0</v>
      </c>
      <c r="M2029" s="25" t="s">
        <v>3302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3210</v>
      </c>
      <c r="J2030" s="25">
        <v>1</v>
      </c>
      <c r="K2030" s="25">
        <v>1</v>
      </c>
      <c r="L2030" s="25">
        <f t="shared" si="247"/>
        <v>0</v>
      </c>
      <c r="M2030" s="25" t="s">
        <v>2750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3211</v>
      </c>
      <c r="J2031" s="25">
        <v>1</v>
      </c>
      <c r="K2031" s="25">
        <v>1</v>
      </c>
      <c r="L2031" s="25">
        <f t="shared" si="247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2845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3212</v>
      </c>
      <c r="J2034" s="25">
        <v>1</v>
      </c>
      <c r="K2034" s="25">
        <v>1</v>
      </c>
      <c r="L2034" s="25">
        <f t="shared" si="247"/>
        <v>0</v>
      </c>
      <c r="M2034" s="25" t="s">
        <v>3297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3213</v>
      </c>
      <c r="J2035" s="25">
        <v>1</v>
      </c>
      <c r="K2035" s="25">
        <v>1</v>
      </c>
      <c r="L2035" s="25">
        <f t="shared" si="247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3302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3214</v>
      </c>
      <c r="J2039" s="25">
        <v>1</v>
      </c>
      <c r="K2039" s="25">
        <v>1</v>
      </c>
      <c r="L2039" s="25">
        <f t="shared" si="247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3215</v>
      </c>
      <c r="J2040" s="25">
        <v>1</v>
      </c>
      <c r="K2040" s="25">
        <v>1</v>
      </c>
      <c r="L2040" s="25">
        <f t="shared" si="247"/>
        <v>0</v>
      </c>
      <c r="M2040" s="25" t="s">
        <v>3297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3216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3217</v>
      </c>
      <c r="J2042" s="25">
        <v>1</v>
      </c>
      <c r="K2042" s="25">
        <v>1</v>
      </c>
      <c r="L2042" s="25">
        <f t="shared" si="247"/>
        <v>0</v>
      </c>
      <c r="M2042" s="25" t="s">
        <v>2750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3218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3219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3220</v>
      </c>
      <c r="J2045" s="25">
        <v>1</v>
      </c>
      <c r="K2045" s="25">
        <v>1</v>
      </c>
      <c r="L2045" s="25">
        <f t="shared" si="247"/>
        <v>0</v>
      </c>
      <c r="M2045" s="25" t="s">
        <v>3302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3090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3221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3222</v>
      </c>
      <c r="J2049" s="25">
        <v>1</v>
      </c>
      <c r="K2049" s="25">
        <v>1</v>
      </c>
      <c r="L2049" s="25">
        <f t="shared" si="247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3223</v>
      </c>
      <c r="J2051" s="25">
        <v>1</v>
      </c>
      <c r="K2051" s="25">
        <v>1</v>
      </c>
      <c r="L2051" s="25">
        <f t="shared" si="247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3224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3225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3226</v>
      </c>
      <c r="J2054" s="25">
        <v>1</v>
      </c>
      <c r="K2054" s="25">
        <v>1</v>
      </c>
      <c r="L2054" s="25">
        <f t="shared" si="254"/>
        <v>0</v>
      </c>
      <c r="M2054" s="25" t="s">
        <v>3306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3227</v>
      </c>
      <c r="J2055" s="25">
        <v>1</v>
      </c>
      <c r="K2055" s="25">
        <v>1</v>
      </c>
      <c r="L2055" s="25">
        <f t="shared" si="254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3228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3229</v>
      </c>
      <c r="J2057" s="25">
        <v>1</v>
      </c>
      <c r="K2057" s="25">
        <v>1</v>
      </c>
      <c r="L2057" s="25">
        <f t="shared" si="254"/>
        <v>0</v>
      </c>
      <c r="M2057" s="25" t="s">
        <v>3297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3230</v>
      </c>
      <c r="J2058" s="25">
        <v>1</v>
      </c>
      <c r="K2058" s="25">
        <v>1</v>
      </c>
      <c r="L2058" s="25">
        <f t="shared" si="254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2865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3231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3232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3233</v>
      </c>
      <c r="J2062" s="25">
        <v>1</v>
      </c>
      <c r="K2062" s="25">
        <v>1</v>
      </c>
      <c r="L2062" s="25">
        <f t="shared" si="254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3234</v>
      </c>
      <c r="J2064" s="25">
        <v>1</v>
      </c>
      <c r="K2064" s="25">
        <v>1</v>
      </c>
      <c r="L2064" s="25">
        <f t="shared" si="254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3235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3236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3041</v>
      </c>
      <c r="J2067" s="25">
        <v>1</v>
      </c>
      <c r="K2067" s="25">
        <v>1</v>
      </c>
      <c r="L2067" s="25">
        <f t="shared" si="254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3237</v>
      </c>
      <c r="J2070" s="25">
        <v>1</v>
      </c>
      <c r="K2070" s="25">
        <v>1</v>
      </c>
      <c r="L2070" s="25">
        <f t="shared" si="254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3238</v>
      </c>
      <c r="J2071" s="25">
        <v>1</v>
      </c>
      <c r="K2071" s="25">
        <v>1</v>
      </c>
      <c r="L2071" s="25">
        <f t="shared" si="254"/>
        <v>0</v>
      </c>
      <c r="M2071" s="25" t="s">
        <v>3302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3239</v>
      </c>
      <c r="J2072" s="25">
        <v>1</v>
      </c>
      <c r="K2072" s="25">
        <v>1</v>
      </c>
      <c r="L2072" s="25">
        <f t="shared" si="254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3240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3241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2967</v>
      </c>
      <c r="J2075" s="25">
        <v>1</v>
      </c>
      <c r="K2075" s="25">
        <v>1</v>
      </c>
      <c r="L2075" s="25">
        <f t="shared" si="254"/>
        <v>0</v>
      </c>
      <c r="M2075" s="25" t="s">
        <v>3297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3242</v>
      </c>
      <c r="J2076" s="25">
        <v>1</v>
      </c>
      <c r="K2076" s="25">
        <v>1</v>
      </c>
      <c r="L2076" s="25">
        <f t="shared" si="254"/>
        <v>0</v>
      </c>
      <c r="M2076" s="25" t="s">
        <v>2750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3243</v>
      </c>
      <c r="J2077" s="25">
        <v>1</v>
      </c>
      <c r="K2077" s="25">
        <v>1</v>
      </c>
      <c r="L2077" s="25">
        <f t="shared" si="254"/>
        <v>0</v>
      </c>
      <c r="M2077" s="25" t="s">
        <v>3297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3244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3245</v>
      </c>
      <c r="J2079" s="25">
        <v>0</v>
      </c>
      <c r="K2079" s="25"/>
      <c r="L2079" s="25">
        <f t="shared" si="254"/>
        <v>0</v>
      </c>
      <c r="M2079" s="25" t="s">
        <v>3650</v>
      </c>
      <c r="N2079" s="45" t="s">
        <v>3650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2786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3246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2903</v>
      </c>
      <c r="J2081" s="25">
        <v>2</v>
      </c>
      <c r="K2081" s="25">
        <v>2</v>
      </c>
      <c r="L2081" s="25">
        <f t="shared" si="254"/>
        <v>0</v>
      </c>
      <c r="M2081" s="25" t="s">
        <v>3303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3303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3297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3247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2800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3303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3248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3249</v>
      </c>
      <c r="J2090" s="25">
        <v>1</v>
      </c>
      <c r="K2090" s="25">
        <v>1</v>
      </c>
      <c r="L2090" s="25">
        <f t="shared" si="254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3250</v>
      </c>
      <c r="J2091" s="25">
        <v>1</v>
      </c>
      <c r="K2091" s="25">
        <v>1</v>
      </c>
      <c r="L2091" s="25">
        <f t="shared" si="254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2750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3251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3252</v>
      </c>
      <c r="J2097" s="25">
        <v>1</v>
      </c>
      <c r="K2097" s="25">
        <v>1</v>
      </c>
      <c r="L2097" s="25">
        <f t="shared" si="254"/>
        <v>0</v>
      </c>
      <c r="M2097" s="25" t="s">
        <v>3302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3253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3254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3748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4742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4430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4431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4432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4433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4434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2656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4435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2656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4436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4437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4438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4439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4440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4441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4442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2791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2791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3296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4391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3324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3325</v>
      </c>
      <c r="U2127" s="25" t="s">
        <v>2794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2794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2794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3304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3556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2754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3560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3561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2754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2607</v>
      </c>
      <c r="J2155" s="25">
        <v>2</v>
      </c>
      <c r="K2155" s="25">
        <v>2</v>
      </c>
      <c r="L2155" s="25">
        <f t="shared" si="264"/>
        <v>0</v>
      </c>
      <c r="M2155" s="25" t="s">
        <v>2608</v>
      </c>
      <c r="N2155" s="45">
        <v>45808</v>
      </c>
      <c r="O2155" s="54">
        <v>0</v>
      </c>
      <c r="P2155" s="25" t="s">
        <v>2608</v>
      </c>
      <c r="Q2155" s="25"/>
      <c r="R2155" s="25"/>
      <c r="S2155" s="3" t="s">
        <v>300</v>
      </c>
      <c r="T2155" s="55" t="s">
        <v>2608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2609</v>
      </c>
      <c r="I2156" s="25" t="s">
        <v>2610</v>
      </c>
      <c r="J2156" s="25">
        <v>3</v>
      </c>
      <c r="K2156" s="25">
        <v>3</v>
      </c>
      <c r="L2156" s="25">
        <f t="shared" si="264"/>
        <v>0</v>
      </c>
      <c r="M2156" s="25" t="s">
        <v>2608</v>
      </c>
      <c r="N2156" s="45">
        <v>45838</v>
      </c>
      <c r="O2156" s="54">
        <v>0</v>
      </c>
      <c r="P2156" s="25" t="s">
        <v>2608</v>
      </c>
      <c r="Q2156" s="25"/>
      <c r="R2156" s="25"/>
      <c r="S2156" s="3" t="s">
        <v>300</v>
      </c>
      <c r="T2156" s="55" t="s">
        <v>2608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2607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2611</v>
      </c>
      <c r="I2158" s="25" t="s">
        <v>2612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2613</v>
      </c>
      <c r="I2159" s="25" t="s">
        <v>2614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2615</v>
      </c>
      <c r="I2160" s="25" t="s">
        <v>2616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4872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2615</v>
      </c>
      <c r="I2161" s="25" t="s">
        <v>2616</v>
      </c>
      <c r="J2161" s="25">
        <v>2</v>
      </c>
      <c r="K2161" s="25">
        <v>2</v>
      </c>
      <c r="L2161" s="25">
        <f t="shared" si="264"/>
        <v>0</v>
      </c>
      <c r="M2161" s="25" t="s">
        <v>3556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2617</v>
      </c>
      <c r="I2162" s="25" t="s">
        <v>2618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2619</v>
      </c>
      <c r="I2163" s="25" t="s">
        <v>2620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2621</v>
      </c>
      <c r="I2164" s="25" t="s">
        <v>2622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2623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2624</v>
      </c>
      <c r="I2165" s="25" t="s">
        <v>2625</v>
      </c>
      <c r="J2165" s="25">
        <v>1</v>
      </c>
      <c r="K2165" s="25">
        <v>1</v>
      </c>
      <c r="L2165" s="25">
        <f t="shared" si="264"/>
        <v>0</v>
      </c>
      <c r="M2165" s="25" t="s">
        <v>2626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2623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2627</v>
      </c>
      <c r="I2166" s="25" t="s">
        <v>2628</v>
      </c>
      <c r="J2166" s="25">
        <v>1</v>
      </c>
      <c r="K2166" s="25">
        <v>1</v>
      </c>
      <c r="L2166" s="25">
        <f t="shared" si="264"/>
        <v>0</v>
      </c>
      <c r="M2166" s="25" t="s">
        <v>2626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2629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2630</v>
      </c>
      <c r="I2167" s="25" t="s">
        <v>2631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2632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2629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2633</v>
      </c>
      <c r="I2168" s="25" t="s">
        <v>2634</v>
      </c>
      <c r="J2168" s="25">
        <v>2</v>
      </c>
      <c r="K2168" s="25">
        <v>2</v>
      </c>
      <c r="L2168" s="25">
        <f t="shared" si="271"/>
        <v>0</v>
      </c>
      <c r="M2168" s="25" t="s">
        <v>2635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2636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2633</v>
      </c>
      <c r="I2169" s="25" t="s">
        <v>2634</v>
      </c>
      <c r="J2169" s="25">
        <v>2</v>
      </c>
      <c r="K2169" s="25">
        <v>2</v>
      </c>
      <c r="L2169" s="25">
        <f t="shared" si="271"/>
        <v>0</v>
      </c>
      <c r="M2169" s="25" t="s">
        <v>2637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2638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2636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2639</v>
      </c>
      <c r="I2170" s="25" t="s">
        <v>2640</v>
      </c>
      <c r="J2170" s="25">
        <v>2</v>
      </c>
      <c r="K2170" s="25">
        <v>2</v>
      </c>
      <c r="L2170" s="25">
        <f t="shared" si="271"/>
        <v>0</v>
      </c>
      <c r="M2170" s="25" t="s">
        <v>2637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2638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2636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2641</v>
      </c>
      <c r="I2171" s="25" t="s">
        <v>2642</v>
      </c>
      <c r="J2171" s="25">
        <v>1</v>
      </c>
      <c r="K2171" s="25">
        <v>1</v>
      </c>
      <c r="L2171" s="25">
        <f t="shared" si="271"/>
        <v>0</v>
      </c>
      <c r="M2171" s="25" t="s">
        <v>2643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2644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2645</v>
      </c>
      <c r="I2172" s="25" t="s">
        <v>2646</v>
      </c>
      <c r="J2172" s="25">
        <v>2</v>
      </c>
      <c r="K2172" s="25">
        <v>2</v>
      </c>
      <c r="L2172" s="25">
        <f t="shared" si="271"/>
        <v>0</v>
      </c>
      <c r="M2172" s="25" t="s">
        <v>2647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2648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2609</v>
      </c>
      <c r="I2173" s="25" t="s">
        <v>2649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2650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2651</v>
      </c>
      <c r="I2174" s="25" t="s">
        <v>2652</v>
      </c>
      <c r="J2174" s="25">
        <v>1</v>
      </c>
      <c r="K2174" s="25">
        <v>1</v>
      </c>
      <c r="L2174" s="25">
        <f t="shared" si="271"/>
        <v>0</v>
      </c>
      <c r="M2174" s="25" t="s">
        <v>2653</v>
      </c>
      <c r="N2174" s="45">
        <v>45877</v>
      </c>
      <c r="O2174" s="54">
        <v>18200</v>
      </c>
      <c r="P2174" s="25" t="s">
        <v>2654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2655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2655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3725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2655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2611</v>
      </c>
      <c r="I2177" s="25" t="s">
        <v>4734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2657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2658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2749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2792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2657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2659</v>
      </c>
      <c r="I2179" s="25" t="s">
        <v>4735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3437</v>
      </c>
      <c r="Q2179" s="25"/>
      <c r="R2179" s="25"/>
      <c r="S2179" s="3">
        <v>4</v>
      </c>
      <c r="T2179" s="55" t="s">
        <v>606</v>
      </c>
      <c r="U2179" s="25" t="s">
        <v>2792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2660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2661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2662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2663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2664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2665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2666</v>
      </c>
      <c r="J2186" s="25">
        <v>1</v>
      </c>
      <c r="K2186" s="25">
        <v>1</v>
      </c>
      <c r="L2186" s="25">
        <f t="shared" si="271"/>
        <v>0</v>
      </c>
      <c r="M2186" s="25" t="s">
        <v>2667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2668</v>
      </c>
      <c r="U2186" s="25" t="s">
        <v>2795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2666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2669</v>
      </c>
      <c r="J2188" s="25">
        <v>5</v>
      </c>
      <c r="K2188" s="25">
        <v>5</v>
      </c>
      <c r="L2188" s="25">
        <f t="shared" si="271"/>
        <v>0</v>
      </c>
      <c r="M2188" s="25" t="s">
        <v>2670</v>
      </c>
      <c r="N2188" s="45">
        <v>45868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2671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2671</v>
      </c>
      <c r="J2190" s="25">
        <v>1</v>
      </c>
      <c r="K2190" s="25">
        <v>1</v>
      </c>
      <c r="L2190" s="25">
        <f t="shared" si="271"/>
        <v>0</v>
      </c>
      <c r="M2190" s="25" t="s">
        <v>2670</v>
      </c>
      <c r="N2190" s="45">
        <v>45865</v>
      </c>
      <c r="O2190" s="54">
        <v>0</v>
      </c>
      <c r="P2190" s="25" t="s">
        <v>2670</v>
      </c>
      <c r="Q2190" s="25" t="s">
        <v>2608</v>
      </c>
      <c r="R2190" s="25" t="s">
        <v>2608</v>
      </c>
      <c r="S2190" s="3" t="s">
        <v>300</v>
      </c>
      <c r="T2190" s="55" t="s">
        <v>2670</v>
      </c>
      <c r="U2190" s="25" t="s">
        <v>2795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2672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2795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2673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2674</v>
      </c>
      <c r="J2192" s="25">
        <v>1</v>
      </c>
      <c r="K2192" s="25">
        <v>1</v>
      </c>
      <c r="L2192" s="25">
        <f t="shared" si="271"/>
        <v>0</v>
      </c>
      <c r="M2192" s="25" t="s">
        <v>2675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2676</v>
      </c>
      <c r="U2192" s="25" t="s">
        <v>2795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2677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2678</v>
      </c>
      <c r="I2193" s="25" t="s">
        <v>2679</v>
      </c>
      <c r="J2193" s="25">
        <v>1</v>
      </c>
      <c r="K2193" s="25">
        <v>1</v>
      </c>
      <c r="L2193" s="25">
        <f t="shared" si="271"/>
        <v>0</v>
      </c>
      <c r="M2193" s="25" t="s">
        <v>2680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2795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2677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2681</v>
      </c>
      <c r="I2194" s="25" t="s">
        <v>2682</v>
      </c>
      <c r="J2194" s="25">
        <v>1</v>
      </c>
      <c r="K2194" s="25">
        <v>1</v>
      </c>
      <c r="L2194" s="25">
        <f t="shared" si="271"/>
        <v>0</v>
      </c>
      <c r="M2194" s="25" t="s">
        <v>2683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2795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2677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2684</v>
      </c>
      <c r="I2195" s="25" t="s">
        <v>2685</v>
      </c>
      <c r="J2195" s="25">
        <v>1</v>
      </c>
      <c r="K2195" s="25">
        <v>1</v>
      </c>
      <c r="L2195" s="25">
        <f t="shared" si="271"/>
        <v>0</v>
      </c>
      <c r="M2195" s="25" t="s">
        <v>2683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2686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2687</v>
      </c>
      <c r="J2196" s="25">
        <v>1</v>
      </c>
      <c r="K2196" s="25">
        <v>1</v>
      </c>
      <c r="L2196" s="25">
        <f t="shared" si="271"/>
        <v>0</v>
      </c>
      <c r="M2196" s="25" t="s">
        <v>2688</v>
      </c>
      <c r="N2196" s="45">
        <v>45831</v>
      </c>
      <c r="O2196" s="54">
        <v>0</v>
      </c>
      <c r="P2196" s="25" t="s">
        <v>2689</v>
      </c>
      <c r="Q2196" s="25"/>
      <c r="R2196" s="25"/>
      <c r="S2196" s="3" t="s">
        <v>300</v>
      </c>
      <c r="T2196" s="55" t="s">
        <v>2690</v>
      </c>
      <c r="U2196" s="25" t="s">
        <v>2795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2686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2687</v>
      </c>
      <c r="J2197" s="25">
        <v>1</v>
      </c>
      <c r="K2197" s="25">
        <v>1</v>
      </c>
      <c r="L2197" s="25">
        <f t="shared" si="271"/>
        <v>0</v>
      </c>
      <c r="M2197" s="25" t="s">
        <v>2691</v>
      </c>
      <c r="N2197" s="45">
        <v>45831</v>
      </c>
      <c r="O2197" s="54">
        <v>0</v>
      </c>
      <c r="P2197" s="25" t="s">
        <v>2689</v>
      </c>
      <c r="Q2197" s="25"/>
      <c r="R2197" s="25"/>
      <c r="S2197" s="3" t="s">
        <v>300</v>
      </c>
      <c r="T2197" s="55" t="s">
        <v>2690</v>
      </c>
      <c r="U2197" s="25" t="s">
        <v>2795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2673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2692</v>
      </c>
      <c r="I2198" s="25" t="s">
        <v>2693</v>
      </c>
      <c r="J2198" s="25">
        <v>5</v>
      </c>
      <c r="K2198" s="25">
        <v>5</v>
      </c>
      <c r="L2198" s="25">
        <f t="shared" si="271"/>
        <v>0</v>
      </c>
      <c r="M2198" s="25" t="s">
        <v>2694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2695</v>
      </c>
      <c r="U2198" s="25" t="s">
        <v>2795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2673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2696</v>
      </c>
      <c r="J2199" s="25">
        <v>1</v>
      </c>
      <c r="K2199" s="25">
        <v>1</v>
      </c>
      <c r="L2199" s="25">
        <f t="shared" si="271"/>
        <v>0</v>
      </c>
      <c r="M2199" s="25" t="s">
        <v>2675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2673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2697</v>
      </c>
      <c r="J2200" s="25">
        <v>1</v>
      </c>
      <c r="K2200" s="25">
        <v>1</v>
      </c>
      <c r="L2200" s="25">
        <f t="shared" si="271"/>
        <v>0</v>
      </c>
      <c r="M2200" s="25" t="s">
        <v>2675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2676</v>
      </c>
      <c r="U2200" s="25" t="s">
        <v>2795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2698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2699</v>
      </c>
      <c r="J2201" s="25">
        <v>1</v>
      </c>
      <c r="K2201" s="25">
        <v>1</v>
      </c>
      <c r="L2201" s="25">
        <f t="shared" si="271"/>
        <v>0</v>
      </c>
      <c r="M2201" s="25" t="s">
        <v>2700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2701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2702</v>
      </c>
      <c r="I2202" s="25" t="s">
        <v>2703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2701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2702</v>
      </c>
      <c r="I2203" s="25" t="s">
        <v>2703</v>
      </c>
      <c r="J2203" s="25">
        <v>7</v>
      </c>
      <c r="K2203" s="25">
        <v>7</v>
      </c>
      <c r="L2203" s="25">
        <f t="shared" si="271"/>
        <v>0</v>
      </c>
      <c r="M2203" s="25" t="s">
        <v>2694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2704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2705</v>
      </c>
      <c r="J2204" s="25">
        <v>1</v>
      </c>
      <c r="K2204" s="25">
        <v>1</v>
      </c>
      <c r="L2204" s="25">
        <f t="shared" si="271"/>
        <v>0</v>
      </c>
      <c r="M2204" s="25" t="s">
        <v>2706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2795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2704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2707</v>
      </c>
      <c r="J2205" s="25">
        <v>1</v>
      </c>
      <c r="K2205" s="25">
        <v>1</v>
      </c>
      <c r="L2205" s="25">
        <f t="shared" si="271"/>
        <v>0</v>
      </c>
      <c r="M2205" s="25" t="s">
        <v>2706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2708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2709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2708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2710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2795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2708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2669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2795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2711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2712</v>
      </c>
      <c r="J2209" s="25">
        <v>3</v>
      </c>
      <c r="K2209" s="25">
        <v>3</v>
      </c>
      <c r="L2209" s="25">
        <f t="shared" si="271"/>
        <v>0</v>
      </c>
      <c r="M2209" s="25" t="s">
        <v>2713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2711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2714</v>
      </c>
      <c r="J2210" s="25">
        <v>1</v>
      </c>
      <c r="K2210" s="25">
        <v>1</v>
      </c>
      <c r="L2210" s="25">
        <f t="shared" si="271"/>
        <v>0</v>
      </c>
      <c r="M2210" s="25" t="s">
        <v>3348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2711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2715</v>
      </c>
      <c r="J2211" s="25">
        <v>1</v>
      </c>
      <c r="K2211" s="25">
        <v>1</v>
      </c>
      <c r="L2211" s="25">
        <f t="shared" si="271"/>
        <v>0</v>
      </c>
      <c r="M2211" s="25" t="s">
        <v>2716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2795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2717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2718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2795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2719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2720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2721</v>
      </c>
      <c r="J2214" s="25">
        <v>1</v>
      </c>
      <c r="K2214" s="25">
        <v>1</v>
      </c>
      <c r="L2214" s="25">
        <f t="shared" si="271"/>
        <v>0</v>
      </c>
      <c r="M2214" s="25" t="s">
        <v>2722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2723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2795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2724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2725</v>
      </c>
      <c r="J2216" s="25">
        <v>1</v>
      </c>
      <c r="K2216" s="25">
        <v>1</v>
      </c>
      <c r="L2216" s="25">
        <f t="shared" si="271"/>
        <v>0</v>
      </c>
      <c r="M2216" s="25" t="s">
        <v>3305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2724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2726</v>
      </c>
      <c r="J2217" s="25">
        <v>1</v>
      </c>
      <c r="K2217" s="25">
        <v>1</v>
      </c>
      <c r="L2217" s="25">
        <f t="shared" si="271"/>
        <v>0</v>
      </c>
      <c r="M2217" s="25" t="s">
        <v>2727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2728</v>
      </c>
      <c r="U2217" s="25" t="s">
        <v>2795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2729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2730</v>
      </c>
      <c r="J2218" s="25">
        <v>1</v>
      </c>
      <c r="K2218" s="25">
        <v>1</v>
      </c>
      <c r="L2218" s="25">
        <f t="shared" si="271"/>
        <v>0</v>
      </c>
      <c r="M2218" s="25" t="s">
        <v>2731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2729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2737</v>
      </c>
      <c r="I2219" s="25" t="s">
        <v>2732</v>
      </c>
      <c r="J2219" s="25">
        <v>1</v>
      </c>
      <c r="K2219" s="25">
        <v>1</v>
      </c>
      <c r="L2219" s="25">
        <f t="shared" si="271"/>
        <v>0</v>
      </c>
      <c r="M2219" s="25" t="s">
        <v>3305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2733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2734</v>
      </c>
      <c r="I2220" s="25" t="s">
        <v>2735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2736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2737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3305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2736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2722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2738</v>
      </c>
      <c r="U2222" s="25" t="s">
        <v>2795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2739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2778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2739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2740</v>
      </c>
      <c r="I2224" s="25" t="s">
        <v>4736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2741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2742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2741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4737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2741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4738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2795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2743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3305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2795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2743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4739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2795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2745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2746</v>
      </c>
      <c r="I2230" s="25" t="s">
        <v>4740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2747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2783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3319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2783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2783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3255</v>
      </c>
      <c r="J2233" s="25">
        <v>1</v>
      </c>
      <c r="K2233" s="25">
        <v>1</v>
      </c>
      <c r="L2233" s="25">
        <f t="shared" si="278"/>
        <v>0</v>
      </c>
      <c r="M2233" s="25" t="s">
        <v>3289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2783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3319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2783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3330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2783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3319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2783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3291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2823</v>
      </c>
      <c r="J2238" s="25">
        <v>1</v>
      </c>
      <c r="K2238" s="25">
        <v>1</v>
      </c>
      <c r="L2238" s="25">
        <f t="shared" si="278"/>
        <v>0</v>
      </c>
      <c r="M2238" s="25" t="s">
        <v>3294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2783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3256</v>
      </c>
      <c r="J2239" s="25">
        <v>1</v>
      </c>
      <c r="K2239" s="25">
        <v>1</v>
      </c>
      <c r="L2239" s="25">
        <f t="shared" si="278"/>
        <v>0</v>
      </c>
      <c r="M2239" s="25" t="s">
        <v>3307</v>
      </c>
      <c r="N2239" s="45">
        <v>45901</v>
      </c>
      <c r="O2239" s="54">
        <v>0</v>
      </c>
      <c r="P2239" s="25" t="s">
        <v>2520</v>
      </c>
      <c r="Q2239" s="25" t="s">
        <v>3330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2783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3289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2783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3257</v>
      </c>
      <c r="J2241" s="25">
        <v>1</v>
      </c>
      <c r="K2241" s="25">
        <v>1</v>
      </c>
      <c r="L2241" s="25">
        <f t="shared" si="278"/>
        <v>0</v>
      </c>
      <c r="M2241" s="25" t="s">
        <v>3291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2783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3289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2783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3291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2783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3319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2783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3319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2783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3258</v>
      </c>
      <c r="J2246" s="25">
        <v>1</v>
      </c>
      <c r="K2246" s="25">
        <v>1</v>
      </c>
      <c r="L2246" s="25">
        <f t="shared" si="278"/>
        <v>0</v>
      </c>
      <c r="M2246" s="25" t="s">
        <v>3289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2783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3259</v>
      </c>
      <c r="J2247" s="25">
        <v>1</v>
      </c>
      <c r="K2247" s="25">
        <v>1</v>
      </c>
      <c r="L2247" s="25">
        <f t="shared" si="278"/>
        <v>0</v>
      </c>
      <c r="M2247" s="25" t="s">
        <v>3291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2783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3260</v>
      </c>
      <c r="J2248" s="25">
        <v>1</v>
      </c>
      <c r="K2248" s="25">
        <v>1</v>
      </c>
      <c r="L2248" s="25">
        <f t="shared" si="278"/>
        <v>0</v>
      </c>
      <c r="M2248" s="25" t="s">
        <v>3291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2783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3319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2783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3291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2783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3261</v>
      </c>
      <c r="J2251" s="25">
        <v>1</v>
      </c>
      <c r="K2251" s="25">
        <v>1</v>
      </c>
      <c r="L2251" s="25">
        <f t="shared" si="278"/>
        <v>0</v>
      </c>
      <c r="M2251" s="25" t="s">
        <v>3291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2783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3291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2783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3291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2783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3262</v>
      </c>
      <c r="J2254" s="25">
        <v>1</v>
      </c>
      <c r="K2254" s="25">
        <v>1</v>
      </c>
      <c r="L2254" s="25">
        <f t="shared" si="278"/>
        <v>0</v>
      </c>
      <c r="M2254" s="25" t="s">
        <v>3289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2783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3263</v>
      </c>
      <c r="J2255" s="25">
        <v>1</v>
      </c>
      <c r="K2255" s="25">
        <v>1</v>
      </c>
      <c r="L2255" s="25">
        <f t="shared" si="278"/>
        <v>0</v>
      </c>
      <c r="M2255" s="25" t="s">
        <v>3319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2783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3264</v>
      </c>
      <c r="J2256" s="25">
        <v>1</v>
      </c>
      <c r="K2256" s="25">
        <v>1</v>
      </c>
      <c r="L2256" s="25">
        <f t="shared" si="278"/>
        <v>0</v>
      </c>
      <c r="M2256" s="25" t="s">
        <v>3291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2783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3265</v>
      </c>
      <c r="J2257" s="25">
        <v>1</v>
      </c>
      <c r="K2257" s="25">
        <v>1</v>
      </c>
      <c r="L2257" s="25">
        <f t="shared" si="278"/>
        <v>0</v>
      </c>
      <c r="M2257" s="25" t="s">
        <v>3319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2783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3266</v>
      </c>
      <c r="J2258" s="25">
        <v>1</v>
      </c>
      <c r="K2258" s="25">
        <v>1</v>
      </c>
      <c r="L2258" s="25">
        <f t="shared" si="278"/>
        <v>0</v>
      </c>
      <c r="M2258" s="25" t="s">
        <v>3289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2783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3267</v>
      </c>
      <c r="J2259" s="25">
        <v>1</v>
      </c>
      <c r="K2259" s="25">
        <v>1</v>
      </c>
      <c r="L2259" s="25">
        <f t="shared" si="278"/>
        <v>0</v>
      </c>
      <c r="M2259" s="25" t="s">
        <v>3307</v>
      </c>
      <c r="N2259" s="45">
        <v>45901</v>
      </c>
      <c r="O2259" s="54">
        <v>0</v>
      </c>
      <c r="P2259" s="25" t="s">
        <v>2520</v>
      </c>
      <c r="Q2259" s="25" t="s">
        <v>3330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2783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3268</v>
      </c>
      <c r="J2260" s="25">
        <v>1</v>
      </c>
      <c r="K2260" s="25">
        <v>1</v>
      </c>
      <c r="L2260" s="25">
        <f t="shared" si="278"/>
        <v>0</v>
      </c>
      <c r="M2260" s="25" t="s">
        <v>3319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2783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2925</v>
      </c>
      <c r="J2261" s="25">
        <v>1</v>
      </c>
      <c r="K2261" s="25">
        <v>1</v>
      </c>
      <c r="L2261" s="25">
        <f t="shared" si="278"/>
        <v>0</v>
      </c>
      <c r="M2261" s="25" t="s">
        <v>3289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2783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3319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2783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3269</v>
      </c>
      <c r="J2263" s="25">
        <v>1</v>
      </c>
      <c r="K2263" s="25">
        <v>1</v>
      </c>
      <c r="L2263" s="25">
        <f t="shared" si="278"/>
        <v>0</v>
      </c>
      <c r="M2263" s="25" t="s">
        <v>2789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2790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2783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2945</v>
      </c>
      <c r="J2264" s="25">
        <v>1</v>
      </c>
      <c r="K2264" s="25">
        <v>1</v>
      </c>
      <c r="L2264" s="25">
        <f t="shared" si="278"/>
        <v>0</v>
      </c>
      <c r="M2264" s="25" t="s">
        <v>3319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2783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2787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2783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3319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2783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3270</v>
      </c>
      <c r="J2267" s="25">
        <v>1</v>
      </c>
      <c r="K2267" s="25">
        <v>1</v>
      </c>
      <c r="L2267" s="25">
        <f t="shared" si="278"/>
        <v>0</v>
      </c>
      <c r="M2267" s="25" t="s">
        <v>3319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2783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3271</v>
      </c>
      <c r="J2268" s="25">
        <v>1</v>
      </c>
      <c r="K2268" s="25">
        <v>1</v>
      </c>
      <c r="L2268" s="25">
        <f t="shared" si="278"/>
        <v>0</v>
      </c>
      <c r="M2268" s="25" t="s">
        <v>3293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2783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3083</v>
      </c>
      <c r="J2269" s="25">
        <v>2</v>
      </c>
      <c r="K2269" s="25">
        <v>2</v>
      </c>
      <c r="L2269" s="25">
        <f t="shared" si="278"/>
        <v>0</v>
      </c>
      <c r="M2269" s="25" t="s">
        <v>3320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2783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3272</v>
      </c>
      <c r="J2270" s="25">
        <v>1</v>
      </c>
      <c r="K2270" s="25">
        <v>1</v>
      </c>
      <c r="L2270" s="25">
        <f t="shared" si="278"/>
        <v>0</v>
      </c>
      <c r="M2270" s="25" t="s">
        <v>3319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2783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3097</v>
      </c>
      <c r="J2271" s="25">
        <v>2</v>
      </c>
      <c r="K2271" s="25">
        <v>2</v>
      </c>
      <c r="L2271" s="25">
        <f t="shared" si="278"/>
        <v>0</v>
      </c>
      <c r="M2271" s="25" t="s">
        <v>3320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2783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3273</v>
      </c>
      <c r="J2272" s="25">
        <v>1</v>
      </c>
      <c r="K2272" s="25">
        <v>1</v>
      </c>
      <c r="L2272" s="25">
        <f t="shared" si="278"/>
        <v>0</v>
      </c>
      <c r="M2272" s="25" t="s">
        <v>3535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2783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2860</v>
      </c>
      <c r="J2273" s="25">
        <v>1</v>
      </c>
      <c r="K2273" s="25">
        <v>1</v>
      </c>
      <c r="L2273" s="25">
        <f t="shared" si="278"/>
        <v>0</v>
      </c>
      <c r="M2273" s="25" t="s">
        <v>3319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2783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3274</v>
      </c>
      <c r="J2274" s="25">
        <v>1</v>
      </c>
      <c r="K2274" s="25">
        <v>1</v>
      </c>
      <c r="L2274" s="25">
        <f t="shared" si="278"/>
        <v>0</v>
      </c>
      <c r="M2274" s="25" t="s">
        <v>3319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2783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3275</v>
      </c>
      <c r="J2275" s="25">
        <v>1</v>
      </c>
      <c r="K2275" s="25">
        <v>1</v>
      </c>
      <c r="L2275" s="25">
        <f t="shared" si="278"/>
        <v>0</v>
      </c>
      <c r="M2275" s="25" t="s">
        <v>3319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2783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3276</v>
      </c>
      <c r="J2276" s="25">
        <v>1</v>
      </c>
      <c r="K2276" s="25">
        <v>1</v>
      </c>
      <c r="L2276" s="25">
        <f t="shared" si="278"/>
        <v>0</v>
      </c>
      <c r="M2276" s="25" t="s">
        <v>3290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2783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3158</v>
      </c>
      <c r="J2277" s="25">
        <v>1</v>
      </c>
      <c r="K2277" s="25">
        <v>1</v>
      </c>
      <c r="L2277" s="25">
        <f t="shared" si="278"/>
        <v>0</v>
      </c>
      <c r="M2277" s="25" t="s">
        <v>3319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2783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3100</v>
      </c>
      <c r="J2278" s="25">
        <v>2</v>
      </c>
      <c r="K2278" s="25">
        <v>2</v>
      </c>
      <c r="L2278" s="25">
        <f t="shared" si="278"/>
        <v>0</v>
      </c>
      <c r="M2278" s="25" t="s">
        <v>3320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2783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2858</v>
      </c>
      <c r="J2279" s="25">
        <v>2</v>
      </c>
      <c r="K2279" s="25">
        <v>2</v>
      </c>
      <c r="L2279" s="25">
        <f t="shared" si="278"/>
        <v>0</v>
      </c>
      <c r="M2279" s="25" t="s">
        <v>3320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2783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3277</v>
      </c>
      <c r="J2280" s="25">
        <v>1</v>
      </c>
      <c r="K2280" s="25">
        <v>1</v>
      </c>
      <c r="L2280" s="25">
        <f t="shared" si="278"/>
        <v>0</v>
      </c>
      <c r="M2280" s="25" t="s">
        <v>3289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2783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3228</v>
      </c>
      <c r="J2281" s="25">
        <v>1</v>
      </c>
      <c r="K2281" s="25">
        <v>1</v>
      </c>
      <c r="L2281" s="25">
        <f t="shared" si="278"/>
        <v>0</v>
      </c>
      <c r="M2281" s="25" t="s">
        <v>3295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2783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3319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2783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3278</v>
      </c>
      <c r="J2283" s="25">
        <v>1</v>
      </c>
      <c r="K2283" s="25">
        <v>1</v>
      </c>
      <c r="L2283" s="25">
        <f t="shared" si="278"/>
        <v>0</v>
      </c>
      <c r="M2283" s="25" t="s">
        <v>3319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2783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3279</v>
      </c>
      <c r="J2284" s="25">
        <v>1</v>
      </c>
      <c r="K2284" s="25">
        <v>1</v>
      </c>
      <c r="L2284" s="25">
        <f t="shared" si="278"/>
        <v>0</v>
      </c>
      <c r="M2284" s="25" t="s">
        <v>3535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2783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3280</v>
      </c>
      <c r="J2285" s="25">
        <v>2</v>
      </c>
      <c r="K2285" s="25">
        <v>2</v>
      </c>
      <c r="L2285" s="25">
        <f t="shared" si="278"/>
        <v>0</v>
      </c>
      <c r="M2285" s="25" t="s">
        <v>3319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2783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3107</v>
      </c>
      <c r="J2286" s="25">
        <v>1</v>
      </c>
      <c r="K2286" s="25">
        <v>1</v>
      </c>
      <c r="L2286" s="25">
        <f t="shared" si="278"/>
        <v>0</v>
      </c>
      <c r="M2286" s="25" t="s">
        <v>3535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2783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2788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2783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3292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2783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3295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2783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2813</v>
      </c>
      <c r="J2290" s="25">
        <v>1</v>
      </c>
      <c r="K2290" s="25">
        <v>1</v>
      </c>
      <c r="L2290" s="25">
        <f t="shared" si="278"/>
        <v>0</v>
      </c>
      <c r="M2290" s="25" t="s">
        <v>3295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2783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3319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2783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2904</v>
      </c>
      <c r="J2292" s="25">
        <v>1</v>
      </c>
      <c r="K2292" s="25">
        <v>1</v>
      </c>
      <c r="L2292" s="25">
        <f t="shared" si="278"/>
        <v>0</v>
      </c>
      <c r="M2292" s="25" t="s">
        <v>3298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2783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3202</v>
      </c>
      <c r="J2293" s="25">
        <v>1</v>
      </c>
      <c r="K2293" s="25">
        <v>1</v>
      </c>
      <c r="L2293" s="25">
        <f t="shared" si="278"/>
        <v>0</v>
      </c>
      <c r="M2293" s="25" t="s">
        <v>3295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2783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3319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2783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3318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2783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3281</v>
      </c>
      <c r="J2296" s="25">
        <v>2</v>
      </c>
      <c r="K2296" s="25">
        <v>2</v>
      </c>
      <c r="L2296" s="25">
        <f t="shared" si="285"/>
        <v>0</v>
      </c>
      <c r="M2296" s="25" t="s">
        <v>3307</v>
      </c>
      <c r="N2296" s="45">
        <v>45901</v>
      </c>
      <c r="O2296" s="54">
        <v>0</v>
      </c>
      <c r="P2296" s="25" t="s">
        <v>2520</v>
      </c>
      <c r="Q2296" s="25" t="s">
        <v>3330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2783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3282</v>
      </c>
      <c r="J2297" s="25">
        <v>1</v>
      </c>
      <c r="K2297" s="25">
        <v>1</v>
      </c>
      <c r="L2297" s="25">
        <f t="shared" si="285"/>
        <v>0</v>
      </c>
      <c r="M2297" s="25" t="s">
        <v>3319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2783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3283</v>
      </c>
      <c r="J2298" s="25">
        <v>1</v>
      </c>
      <c r="K2298" s="25">
        <v>1</v>
      </c>
      <c r="L2298" s="25">
        <f t="shared" si="285"/>
        <v>0</v>
      </c>
      <c r="M2298" s="25" t="s">
        <v>3319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2783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3319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2783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3319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2783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3319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2783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3005</v>
      </c>
      <c r="J2302" s="25">
        <v>1</v>
      </c>
      <c r="K2302" s="25">
        <v>1</v>
      </c>
      <c r="L2302" s="25">
        <f t="shared" si="285"/>
        <v>0</v>
      </c>
      <c r="M2302" s="25" t="s">
        <v>3319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2783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3058</v>
      </c>
      <c r="J2303" s="25">
        <v>1</v>
      </c>
      <c r="K2303" s="25">
        <v>1</v>
      </c>
      <c r="L2303" s="25">
        <f t="shared" si="285"/>
        <v>0</v>
      </c>
      <c r="M2303" s="25" t="s">
        <v>3367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2783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3284</v>
      </c>
      <c r="J2304" s="25">
        <v>1</v>
      </c>
      <c r="K2304" s="25">
        <v>1</v>
      </c>
      <c r="L2304" s="25">
        <f t="shared" si="285"/>
        <v>0</v>
      </c>
      <c r="M2304" s="25" t="s">
        <v>3318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2783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3284</v>
      </c>
      <c r="J2305" s="25">
        <v>1</v>
      </c>
      <c r="K2305" s="25">
        <v>1</v>
      </c>
      <c r="L2305" s="25">
        <f t="shared" si="285"/>
        <v>0</v>
      </c>
      <c r="M2305" s="25" t="s">
        <v>3319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2783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3285</v>
      </c>
      <c r="J2306" s="25">
        <v>1</v>
      </c>
      <c r="K2306" s="25">
        <v>1</v>
      </c>
      <c r="L2306" s="25">
        <f t="shared" si="285"/>
        <v>0</v>
      </c>
      <c r="M2306" s="25" t="s">
        <v>3319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2798</v>
      </c>
      <c r="I2307" s="25" t="s">
        <v>4156</v>
      </c>
      <c r="J2307" s="25">
        <v>4</v>
      </c>
      <c r="K2307" s="25">
        <v>4</v>
      </c>
      <c r="L2307" s="25">
        <f t="shared" si="285"/>
        <v>0</v>
      </c>
      <c r="M2307" s="25" t="s">
        <v>3321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3533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2799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3300</v>
      </c>
      <c r="I2309" s="25" t="s">
        <v>4392</v>
      </c>
      <c r="J2309" s="25">
        <v>1</v>
      </c>
      <c r="K2309" s="25">
        <v>1</v>
      </c>
      <c r="L2309" s="25">
        <f t="shared" si="285"/>
        <v>0</v>
      </c>
      <c r="M2309" s="25" t="s">
        <v>3322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4393</v>
      </c>
      <c r="J2310" s="25">
        <v>1</v>
      </c>
      <c r="K2310" s="25">
        <v>1</v>
      </c>
      <c r="L2310" s="25">
        <f t="shared" si="285"/>
        <v>0</v>
      </c>
      <c r="M2310" s="25" t="s">
        <v>3323</v>
      </c>
      <c r="N2310" s="45">
        <v>45902</v>
      </c>
      <c r="O2310" s="54">
        <v>17272.5</v>
      </c>
      <c r="P2310" s="25" t="s">
        <v>3301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3462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3463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3464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3465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3310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3311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3331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3310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3312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3337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3310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3313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3337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3314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3315</v>
      </c>
      <c r="I2315" s="25" t="s">
        <v>4157</v>
      </c>
      <c r="J2315" s="25">
        <v>3</v>
      </c>
      <c r="K2315" s="25">
        <v>3</v>
      </c>
      <c r="L2315" s="25">
        <f t="shared" si="285"/>
        <v>0</v>
      </c>
      <c r="M2315" s="25" t="s">
        <v>3428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3568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3316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3317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3338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3420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3326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3327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3341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3328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2756</v>
      </c>
      <c r="I2319" s="25" t="s">
        <v>4158</v>
      </c>
      <c r="J2319" s="25">
        <v>1</v>
      </c>
      <c r="K2319" s="25">
        <v>1</v>
      </c>
      <c r="L2319" s="25">
        <f t="shared" si="285"/>
        <v>0</v>
      </c>
      <c r="M2319" s="25" t="s">
        <v>3334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3329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4159</v>
      </c>
      <c r="J2320" s="25">
        <v>1</v>
      </c>
      <c r="K2320" s="25">
        <v>1</v>
      </c>
      <c r="L2320" s="25">
        <f t="shared" si="285"/>
        <v>0</v>
      </c>
      <c r="M2320" s="25" t="s">
        <v>3334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3329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2757</v>
      </c>
      <c r="I2321" s="25" t="s">
        <v>4160</v>
      </c>
      <c r="J2321" s="25">
        <v>1</v>
      </c>
      <c r="K2321" s="25">
        <v>1</v>
      </c>
      <c r="L2321" s="25">
        <f t="shared" si="285"/>
        <v>0</v>
      </c>
      <c r="M2321" s="25" t="s">
        <v>3335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3329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2758</v>
      </c>
      <c r="I2322" s="25" t="s">
        <v>4161</v>
      </c>
      <c r="J2322" s="25">
        <v>1</v>
      </c>
      <c r="K2322" s="25">
        <v>1</v>
      </c>
      <c r="L2322" s="25">
        <f t="shared" si="285"/>
        <v>0</v>
      </c>
      <c r="M2322" s="25" t="s">
        <v>3375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3329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2759</v>
      </c>
      <c r="I2323" s="25" t="s">
        <v>4162</v>
      </c>
      <c r="J2323" s="25">
        <v>1</v>
      </c>
      <c r="K2323" s="25">
        <v>1</v>
      </c>
      <c r="L2323" s="25">
        <f t="shared" si="285"/>
        <v>0</v>
      </c>
      <c r="M2323" s="25" t="s">
        <v>3415</v>
      </c>
      <c r="N2323" s="45">
        <v>45908</v>
      </c>
      <c r="O2323" s="54">
        <v>12164.99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2760</v>
      </c>
      <c r="I2324" s="25" t="s">
        <v>4162</v>
      </c>
      <c r="J2324" s="25">
        <v>1</v>
      </c>
      <c r="K2324" s="25">
        <v>1</v>
      </c>
      <c r="L2324" s="25">
        <f t="shared" si="28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3329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2761</v>
      </c>
      <c r="I2325" s="25" t="s">
        <v>4163</v>
      </c>
      <c r="J2325" s="25">
        <v>1</v>
      </c>
      <c r="K2325" s="25">
        <v>1</v>
      </c>
      <c r="L2325" s="25">
        <f t="shared" si="285"/>
        <v>0</v>
      </c>
      <c r="M2325" s="25" t="s">
        <v>3415</v>
      </c>
      <c r="N2325" s="45">
        <v>45908</v>
      </c>
      <c r="O2325" s="54">
        <v>43120.5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3329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2762</v>
      </c>
      <c r="I2326" s="25" t="s">
        <v>4164</v>
      </c>
      <c r="J2326" s="25">
        <v>1</v>
      </c>
      <c r="K2326" s="25">
        <v>1</v>
      </c>
      <c r="L2326" s="25">
        <f t="shared" si="285"/>
        <v>0</v>
      </c>
      <c r="M2326" s="25" t="s">
        <v>3415</v>
      </c>
      <c r="N2326" s="45">
        <v>45908</v>
      </c>
      <c r="O2326" s="54">
        <v>34947.79</v>
      </c>
      <c r="P2326" s="25" t="s">
        <v>2520</v>
      </c>
      <c r="Q2326" s="25" t="s">
        <v>3407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3329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2763</v>
      </c>
      <c r="I2327" s="25" t="s">
        <v>4165</v>
      </c>
      <c r="J2327" s="25">
        <v>1</v>
      </c>
      <c r="K2327" s="25">
        <v>1</v>
      </c>
      <c r="L2327" s="25">
        <f t="shared" si="285"/>
        <v>0</v>
      </c>
      <c r="M2327" s="25" t="s">
        <v>3415</v>
      </c>
      <c r="N2327" s="45">
        <v>45908</v>
      </c>
      <c r="O2327" s="54">
        <v>12164.99</v>
      </c>
      <c r="P2327" s="25" t="s">
        <v>2520</v>
      </c>
      <c r="Q2327" s="25" t="s">
        <v>3407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3329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2764</v>
      </c>
      <c r="I2328" s="25" t="s">
        <v>4166</v>
      </c>
      <c r="J2328" s="25">
        <v>1</v>
      </c>
      <c r="K2328" s="25">
        <v>1</v>
      </c>
      <c r="L2328" s="25">
        <f t="shared" si="285"/>
        <v>0</v>
      </c>
      <c r="M2328" s="25" t="s">
        <v>3557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3329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2765</v>
      </c>
      <c r="I2329" s="25" t="s">
        <v>4167</v>
      </c>
      <c r="J2329" s="25">
        <v>2</v>
      </c>
      <c r="K2329" s="25">
        <v>2</v>
      </c>
      <c r="L2329" s="25">
        <f t="shared" si="285"/>
        <v>0</v>
      </c>
      <c r="M2329" s="25" t="s">
        <v>3333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3329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2766</v>
      </c>
      <c r="I2330" s="25" t="s">
        <v>4168</v>
      </c>
      <c r="J2330" s="25">
        <v>1</v>
      </c>
      <c r="K2330" s="25">
        <v>1</v>
      </c>
      <c r="L2330" s="25">
        <f t="shared" si="285"/>
        <v>0</v>
      </c>
      <c r="M2330" s="25" t="s">
        <v>3351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3329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4152</v>
      </c>
      <c r="J2331" s="25">
        <v>1</v>
      </c>
      <c r="K2331" s="25">
        <v>1</v>
      </c>
      <c r="L2331" s="25">
        <f t="shared" si="285"/>
        <v>0</v>
      </c>
      <c r="M2331" s="25" t="s">
        <v>3351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3329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2767</v>
      </c>
      <c r="I2332" s="25" t="s">
        <v>4152</v>
      </c>
      <c r="J2332" s="25">
        <v>2</v>
      </c>
      <c r="K2332" s="25">
        <v>2</v>
      </c>
      <c r="L2332" s="25">
        <f t="shared" si="285"/>
        <v>0</v>
      </c>
      <c r="M2332" s="25" t="s">
        <v>3567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3569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3329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2768</v>
      </c>
      <c r="I2333" s="25" t="s">
        <v>4169</v>
      </c>
      <c r="J2333" s="25">
        <v>1</v>
      </c>
      <c r="K2333" s="25">
        <v>1</v>
      </c>
      <c r="L2333" s="25">
        <f t="shared" si="285"/>
        <v>0</v>
      </c>
      <c r="M2333" s="25" t="s">
        <v>3567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3569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2769</v>
      </c>
      <c r="I2334" s="25" t="s">
        <v>4170</v>
      </c>
      <c r="J2334" s="25">
        <v>1</v>
      </c>
      <c r="K2334" s="25">
        <v>1</v>
      </c>
      <c r="L2334" s="25">
        <f t="shared" si="28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2770</v>
      </c>
      <c r="I2335" s="25" t="s">
        <v>4171</v>
      </c>
      <c r="J2335" s="25">
        <v>1</v>
      </c>
      <c r="K2335" s="25">
        <v>1</v>
      </c>
      <c r="L2335" s="25">
        <f t="shared" si="28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4150</v>
      </c>
      <c r="J2336" s="25">
        <v>1</v>
      </c>
      <c r="K2336" s="25">
        <v>1</v>
      </c>
      <c r="L2336" s="25">
        <f t="shared" si="28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4149</v>
      </c>
      <c r="J2337" s="25">
        <v>1</v>
      </c>
      <c r="K2337" s="25">
        <v>1</v>
      </c>
      <c r="L2337" s="25">
        <f t="shared" si="285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3329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2771</v>
      </c>
      <c r="I2338" s="25" t="s">
        <v>4170</v>
      </c>
      <c r="J2338" s="25">
        <v>1</v>
      </c>
      <c r="K2338" s="25">
        <v>1</v>
      </c>
      <c r="L2338" s="25">
        <f t="shared" si="285"/>
        <v>0</v>
      </c>
      <c r="M2338" s="25" t="s">
        <v>3419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3329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2772</v>
      </c>
      <c r="I2339" s="25" t="s">
        <v>4171</v>
      </c>
      <c r="J2339" s="25">
        <v>1</v>
      </c>
      <c r="K2339" s="25">
        <v>1</v>
      </c>
      <c r="L2339" s="25">
        <f t="shared" si="285"/>
        <v>0</v>
      </c>
      <c r="M2339" s="25" t="s">
        <v>3419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3329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2773</v>
      </c>
      <c r="I2340" s="25" t="s">
        <v>4172</v>
      </c>
      <c r="J2340" s="25">
        <v>1</v>
      </c>
      <c r="K2340" s="25">
        <v>1</v>
      </c>
      <c r="L2340" s="25">
        <f t="shared" si="285"/>
        <v>0</v>
      </c>
      <c r="M2340" s="25" t="s">
        <v>3366</v>
      </c>
      <c r="N2340" s="45">
        <v>45904</v>
      </c>
      <c r="O2340" s="54">
        <v>0</v>
      </c>
      <c r="P2340" s="25" t="s">
        <v>2753</v>
      </c>
      <c r="Q2340" s="25" t="s">
        <v>1131</v>
      </c>
      <c r="R2340" s="25" t="s">
        <v>1131</v>
      </c>
      <c r="S2340" s="3">
        <v>-20</v>
      </c>
      <c r="T2340" s="55" t="s">
        <v>3355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3329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2774</v>
      </c>
      <c r="I2341" s="25" t="s">
        <v>4173</v>
      </c>
      <c r="J2341" s="25">
        <v>1</v>
      </c>
      <c r="K2341" s="25">
        <v>1</v>
      </c>
      <c r="L2341" s="25">
        <f t="shared" si="285"/>
        <v>0</v>
      </c>
      <c r="M2341" s="25" t="s">
        <v>3336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3329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2775</v>
      </c>
      <c r="I2342" s="25" t="s">
        <v>4174</v>
      </c>
      <c r="J2342" s="25">
        <v>1</v>
      </c>
      <c r="K2342" s="25">
        <v>1</v>
      </c>
      <c r="L2342" s="25">
        <f t="shared" si="285"/>
        <v>0</v>
      </c>
      <c r="M2342" s="25" t="s">
        <v>3332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3329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2776</v>
      </c>
      <c r="I2343" s="25" t="s">
        <v>4688</v>
      </c>
      <c r="J2343" s="25">
        <v>1</v>
      </c>
      <c r="K2343" s="25">
        <v>1</v>
      </c>
      <c r="L2343" s="25">
        <f t="shared" si="285"/>
        <v>0</v>
      </c>
      <c r="M2343" s="25" t="s">
        <v>3332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3329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2777</v>
      </c>
      <c r="I2344" s="25" t="s">
        <v>4175</v>
      </c>
      <c r="J2344" s="25">
        <v>1</v>
      </c>
      <c r="K2344" s="25">
        <v>1</v>
      </c>
      <c r="L2344" s="25">
        <f t="shared" si="285"/>
        <v>0</v>
      </c>
      <c r="M2344" s="25" t="s">
        <v>3335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3329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4153</v>
      </c>
      <c r="J2345" s="25">
        <v>2</v>
      </c>
      <c r="K2345" s="25">
        <v>2</v>
      </c>
      <c r="L2345" s="25">
        <f t="shared" si="285"/>
        <v>0</v>
      </c>
      <c r="M2345" s="25" t="s">
        <v>3415</v>
      </c>
      <c r="N2345" s="45">
        <v>45908</v>
      </c>
      <c r="O2345" s="54">
        <v>90763</v>
      </c>
      <c r="P2345" s="25" t="s">
        <v>2520</v>
      </c>
      <c r="Q2345" s="25" t="s">
        <v>3407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3329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4154</v>
      </c>
      <c r="J2346" s="25">
        <v>1</v>
      </c>
      <c r="K2346" s="25">
        <v>1</v>
      </c>
      <c r="L2346" s="25">
        <f t="shared" si="285"/>
        <v>0</v>
      </c>
      <c r="M2346" s="25" t="s">
        <v>3339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3344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3749</v>
      </c>
      <c r="J2347" s="25">
        <v>1</v>
      </c>
      <c r="K2347" s="25">
        <v>1</v>
      </c>
      <c r="L2347" s="25">
        <f t="shared" si="285"/>
        <v>0</v>
      </c>
      <c r="M2347" s="25" t="s">
        <v>3379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3344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3750</v>
      </c>
      <c r="J2348" s="25">
        <v>1</v>
      </c>
      <c r="K2348" s="25">
        <v>1</v>
      </c>
      <c r="L2348" s="25">
        <f t="shared" si="285"/>
        <v>0</v>
      </c>
      <c r="M2348" s="25" t="s">
        <v>3379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3344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3751</v>
      </c>
      <c r="J2349" s="25">
        <v>1</v>
      </c>
      <c r="K2349" s="25">
        <v>1</v>
      </c>
      <c r="L2349" s="25">
        <f t="shared" si="285"/>
        <v>0</v>
      </c>
      <c r="M2349" s="25" t="s">
        <v>3379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3344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3752</v>
      </c>
      <c r="J2350" s="25">
        <v>1</v>
      </c>
      <c r="K2350" s="25">
        <v>1</v>
      </c>
      <c r="L2350" s="25">
        <f t="shared" si="285"/>
        <v>0</v>
      </c>
      <c r="M2350" s="25" t="s">
        <v>3379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3753</v>
      </c>
      <c r="J2351" s="25">
        <v>1</v>
      </c>
      <c r="K2351" s="25">
        <v>1</v>
      </c>
      <c r="L2351" s="25">
        <f t="shared" si="285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3344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3754</v>
      </c>
      <c r="J2352" s="25">
        <v>1</v>
      </c>
      <c r="K2352" s="25">
        <v>1</v>
      </c>
      <c r="L2352" s="25">
        <f t="shared" si="285"/>
        <v>0</v>
      </c>
      <c r="M2352" s="25" t="s">
        <v>3379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3344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3755</v>
      </c>
      <c r="J2353" s="25">
        <v>1</v>
      </c>
      <c r="K2353" s="25">
        <v>1</v>
      </c>
      <c r="L2353" s="25">
        <f t="shared" si="285"/>
        <v>0</v>
      </c>
      <c r="M2353" s="25" t="s">
        <v>3379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3344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3756</v>
      </c>
      <c r="J2354" s="25">
        <v>1</v>
      </c>
      <c r="K2354" s="25">
        <v>1</v>
      </c>
      <c r="L2354" s="25">
        <f t="shared" si="285"/>
        <v>0</v>
      </c>
      <c r="M2354" s="25" t="s">
        <v>3379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3344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3757</v>
      </c>
      <c r="J2355" s="25">
        <v>1</v>
      </c>
      <c r="K2355" s="25">
        <v>1</v>
      </c>
      <c r="L2355" s="25">
        <f t="shared" si="285"/>
        <v>0</v>
      </c>
      <c r="M2355" s="25" t="s">
        <v>3379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3344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3758</v>
      </c>
      <c r="J2356" s="25">
        <v>1</v>
      </c>
      <c r="K2356" s="25">
        <v>1</v>
      </c>
      <c r="L2356" s="25">
        <f t="shared" si="285"/>
        <v>0</v>
      </c>
      <c r="M2356" s="25" t="s">
        <v>3434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3344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3759</v>
      </c>
      <c r="J2357" s="25">
        <v>1</v>
      </c>
      <c r="K2357" s="25">
        <v>1</v>
      </c>
      <c r="L2357" s="25">
        <f t="shared" si="285"/>
        <v>0</v>
      </c>
      <c r="M2357" s="25" t="s">
        <v>3434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3344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3760</v>
      </c>
      <c r="J2358" s="25">
        <v>1</v>
      </c>
      <c r="K2358" s="25">
        <v>1</v>
      </c>
      <c r="L2358" s="25">
        <f t="shared" si="285"/>
        <v>0</v>
      </c>
      <c r="M2358" s="25" t="s">
        <v>3434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3344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3761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3434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3344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3762</v>
      </c>
      <c r="J2360" s="25">
        <v>1</v>
      </c>
      <c r="K2360" s="25">
        <v>1</v>
      </c>
      <c r="L2360" s="25">
        <f t="shared" si="292"/>
        <v>0</v>
      </c>
      <c r="M2360" s="25" t="s">
        <v>3434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3344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3763</v>
      </c>
      <c r="J2361" s="25">
        <v>1</v>
      </c>
      <c r="K2361" s="25">
        <v>1</v>
      </c>
      <c r="L2361" s="25">
        <f t="shared" si="292"/>
        <v>0</v>
      </c>
      <c r="M2361" s="25" t="s">
        <v>3382</v>
      </c>
      <c r="N2361" s="45">
        <v>45906</v>
      </c>
      <c r="O2361" s="54">
        <v>27342</v>
      </c>
      <c r="P2361" s="25" t="s">
        <v>3342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3344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3764</v>
      </c>
      <c r="J2362" s="25">
        <v>1</v>
      </c>
      <c r="K2362" s="25">
        <v>1</v>
      </c>
      <c r="L2362" s="25">
        <f t="shared" si="292"/>
        <v>0</v>
      </c>
      <c r="M2362" s="25" t="s">
        <v>3434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3344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3765</v>
      </c>
      <c r="J2363" s="25">
        <v>1</v>
      </c>
      <c r="K2363" s="25">
        <v>1</v>
      </c>
      <c r="L2363" s="25">
        <f t="shared" si="292"/>
        <v>0</v>
      </c>
      <c r="M2363" s="25" t="s">
        <v>3434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3344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3766</v>
      </c>
      <c r="J2364" s="25">
        <v>1</v>
      </c>
      <c r="K2364" s="25">
        <v>1</v>
      </c>
      <c r="L2364" s="25">
        <f t="shared" si="292"/>
        <v>0</v>
      </c>
      <c r="M2364" s="25" t="s">
        <v>3386</v>
      </c>
      <c r="N2364" s="45">
        <v>45906</v>
      </c>
      <c r="O2364" s="54">
        <v>51847.5</v>
      </c>
      <c r="P2364" s="25" t="s">
        <v>3343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3344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3767</v>
      </c>
      <c r="J2365" s="25">
        <v>1</v>
      </c>
      <c r="K2365" s="25">
        <v>1</v>
      </c>
      <c r="L2365" s="25">
        <f t="shared" si="292"/>
        <v>0</v>
      </c>
      <c r="M2365" s="25" t="s">
        <v>3487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3488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3344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3768</v>
      </c>
      <c r="J2366" s="25">
        <v>1</v>
      </c>
      <c r="K2366" s="25">
        <v>1</v>
      </c>
      <c r="L2366" s="25">
        <f t="shared" si="292"/>
        <v>0</v>
      </c>
      <c r="M2366" s="25" t="s">
        <v>3385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3344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3769</v>
      </c>
      <c r="J2367" s="25">
        <v>4</v>
      </c>
      <c r="K2367" s="25">
        <v>4</v>
      </c>
      <c r="L2367" s="25">
        <f t="shared" si="292"/>
        <v>0</v>
      </c>
      <c r="M2367" s="25" t="s">
        <v>3393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3344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3770</v>
      </c>
      <c r="J2368" s="25">
        <v>4</v>
      </c>
      <c r="K2368" s="25">
        <v>4</v>
      </c>
      <c r="L2368" s="25">
        <f t="shared" si="292"/>
        <v>0</v>
      </c>
      <c r="M2368" s="25" t="s">
        <v>3376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3344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3771</v>
      </c>
      <c r="J2369" s="25">
        <v>1</v>
      </c>
      <c r="K2369" s="25">
        <v>1</v>
      </c>
      <c r="L2369" s="25">
        <f t="shared" si="292"/>
        <v>0</v>
      </c>
      <c r="M2369" s="25" t="s">
        <v>3379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3344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3772</v>
      </c>
      <c r="J2370" s="25">
        <v>1</v>
      </c>
      <c r="K2370" s="25">
        <v>1</v>
      </c>
      <c r="L2370" s="25">
        <f t="shared" si="292"/>
        <v>0</v>
      </c>
      <c r="M2370" s="25" t="s">
        <v>3379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3344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3773</v>
      </c>
      <c r="J2371" s="25">
        <v>1</v>
      </c>
      <c r="K2371" s="25">
        <v>1</v>
      </c>
      <c r="L2371" s="25">
        <f t="shared" si="292"/>
        <v>0</v>
      </c>
      <c r="M2371" s="25" t="s">
        <v>3379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3344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3774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3396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3344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3775</v>
      </c>
      <c r="J2373" s="25">
        <v>1</v>
      </c>
      <c r="K2373" s="25">
        <v>1</v>
      </c>
      <c r="L2373" s="25">
        <f t="shared" si="292"/>
        <v>0</v>
      </c>
      <c r="M2373" s="25" t="s">
        <v>3648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3687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3344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3776</v>
      </c>
      <c r="J2374" s="25">
        <v>1</v>
      </c>
      <c r="K2374" s="25">
        <v>1</v>
      </c>
      <c r="L2374" s="25">
        <f t="shared" si="292"/>
        <v>0</v>
      </c>
      <c r="M2374" s="25" t="s">
        <v>3648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3687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3344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3777</v>
      </c>
      <c r="J2375" s="25">
        <v>1</v>
      </c>
      <c r="K2375" s="25">
        <v>1</v>
      </c>
      <c r="L2375" s="25">
        <f t="shared" si="292"/>
        <v>0</v>
      </c>
      <c r="M2375" s="25" t="s">
        <v>3648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3687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3778</v>
      </c>
      <c r="J2376" s="25">
        <v>1</v>
      </c>
      <c r="K2376" s="25">
        <v>1</v>
      </c>
      <c r="L2376" s="25">
        <f t="shared" si="292"/>
        <v>0</v>
      </c>
      <c r="M2376" s="25" t="s">
        <v>3648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3687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3779</v>
      </c>
      <c r="J2377" s="25">
        <v>1</v>
      </c>
      <c r="K2377" s="25">
        <v>1</v>
      </c>
      <c r="L2377" s="25">
        <f t="shared" si="292"/>
        <v>0</v>
      </c>
      <c r="M2377" s="25" t="s">
        <v>3648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3687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3780</v>
      </c>
      <c r="J2378" s="25">
        <v>1</v>
      </c>
      <c r="K2378" s="25">
        <v>1</v>
      </c>
      <c r="L2378" s="25">
        <f t="shared" si="292"/>
        <v>0</v>
      </c>
      <c r="M2378" s="25" t="s">
        <v>3648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3687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3781</v>
      </c>
      <c r="J2379" s="25">
        <v>1</v>
      </c>
      <c r="K2379" s="25">
        <v>1</v>
      </c>
      <c r="L2379" s="25">
        <f t="shared" si="292"/>
        <v>0</v>
      </c>
      <c r="M2379" s="25" t="s">
        <v>3648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3687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3782</v>
      </c>
      <c r="J2380" s="25">
        <v>1</v>
      </c>
      <c r="K2380" s="25">
        <v>1</v>
      </c>
      <c r="L2380" s="25">
        <f t="shared" si="292"/>
        <v>0</v>
      </c>
      <c r="M2380" s="25" t="s">
        <v>3648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3687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3783</v>
      </c>
      <c r="J2381" s="25">
        <v>1</v>
      </c>
      <c r="K2381" s="25">
        <v>1</v>
      </c>
      <c r="L2381" s="25">
        <f t="shared" si="292"/>
        <v>0</v>
      </c>
      <c r="M2381" s="25" t="s">
        <v>3648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3687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3784</v>
      </c>
      <c r="J2382" s="25">
        <v>1</v>
      </c>
      <c r="K2382" s="25">
        <v>1</v>
      </c>
      <c r="L2382" s="25">
        <f t="shared" si="292"/>
        <v>0</v>
      </c>
      <c r="M2382" s="25" t="s">
        <v>3648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3687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3785</v>
      </c>
      <c r="J2383" s="25">
        <v>1</v>
      </c>
      <c r="K2383" s="25">
        <v>1</v>
      </c>
      <c r="L2383" s="25">
        <f t="shared" si="292"/>
        <v>0</v>
      </c>
      <c r="M2383" s="25" t="s">
        <v>3648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3687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3786</v>
      </c>
      <c r="J2384" s="25">
        <v>1</v>
      </c>
      <c r="K2384" s="25">
        <v>1</v>
      </c>
      <c r="L2384" s="25">
        <f t="shared" si="292"/>
        <v>0</v>
      </c>
      <c r="M2384" s="25" t="s">
        <v>3648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3687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3787</v>
      </c>
      <c r="J2385" s="25">
        <v>1</v>
      </c>
      <c r="K2385" s="25">
        <v>1</v>
      </c>
      <c r="L2385" s="25">
        <f t="shared" si="292"/>
        <v>0</v>
      </c>
      <c r="M2385" s="25" t="s">
        <v>3648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3687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3344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3788</v>
      </c>
      <c r="J2386" s="25">
        <v>2</v>
      </c>
      <c r="K2386" s="25">
        <v>2</v>
      </c>
      <c r="L2386" s="25">
        <f t="shared" si="292"/>
        <v>0</v>
      </c>
      <c r="M2386" s="25" t="s">
        <v>3395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3344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3789</v>
      </c>
      <c r="J2387" s="25">
        <v>1</v>
      </c>
      <c r="K2387" s="25">
        <v>1</v>
      </c>
      <c r="L2387" s="25">
        <f t="shared" si="292"/>
        <v>0</v>
      </c>
      <c r="M2387" s="25" t="s">
        <v>3648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3687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3345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3790</v>
      </c>
      <c r="J2388" s="25">
        <v>1</v>
      </c>
      <c r="K2388" s="25">
        <v>1</v>
      </c>
      <c r="L2388" s="25">
        <f t="shared" si="292"/>
        <v>0</v>
      </c>
      <c r="M2388" s="25" t="s">
        <v>3394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3345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3791</v>
      </c>
      <c r="J2389" s="25">
        <v>2</v>
      </c>
      <c r="K2389" s="25">
        <v>2</v>
      </c>
      <c r="L2389" s="25">
        <f t="shared" si="292"/>
        <v>0</v>
      </c>
      <c r="M2389" s="25" t="s">
        <v>3349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3345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3792</v>
      </c>
      <c r="J2390" s="25">
        <v>1</v>
      </c>
      <c r="K2390" s="25">
        <v>1</v>
      </c>
      <c r="L2390" s="25">
        <f t="shared" si="292"/>
        <v>0</v>
      </c>
      <c r="M2390" s="25" t="s">
        <v>3349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3345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3758</v>
      </c>
      <c r="J2391" s="25">
        <v>2</v>
      </c>
      <c r="K2391" s="25">
        <v>2</v>
      </c>
      <c r="L2391" s="25">
        <f t="shared" si="292"/>
        <v>0</v>
      </c>
      <c r="M2391" s="25" t="s">
        <v>3394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3345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3793</v>
      </c>
      <c r="J2392" s="25">
        <v>2</v>
      </c>
      <c r="K2392" s="25">
        <v>2</v>
      </c>
      <c r="L2392" s="25">
        <f t="shared" si="292"/>
        <v>0</v>
      </c>
      <c r="M2392" s="25" t="s">
        <v>3393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3345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3793</v>
      </c>
      <c r="J2393" s="25">
        <v>1</v>
      </c>
      <c r="K2393" s="25">
        <v>1</v>
      </c>
      <c r="L2393" s="25">
        <f t="shared" si="292"/>
        <v>0</v>
      </c>
      <c r="M2393" s="25" t="s">
        <v>3349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3794</v>
      </c>
      <c r="J2394" s="25">
        <v>2</v>
      </c>
      <c r="K2394" s="25">
        <v>2</v>
      </c>
      <c r="L2394" s="25">
        <f t="shared" si="292"/>
        <v>0</v>
      </c>
      <c r="M2394" s="25" t="s">
        <v>3349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3345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3795</v>
      </c>
      <c r="J2395" s="25">
        <v>1</v>
      </c>
      <c r="K2395" s="25">
        <v>1</v>
      </c>
      <c r="L2395" s="25">
        <f t="shared" si="292"/>
        <v>0</v>
      </c>
      <c r="M2395" s="25" t="s">
        <v>3394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3345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3796</v>
      </c>
      <c r="J2396" s="25">
        <v>4</v>
      </c>
      <c r="K2396" s="25">
        <v>4</v>
      </c>
      <c r="L2396" s="25">
        <f t="shared" si="292"/>
        <v>0</v>
      </c>
      <c r="M2396" s="25" t="s">
        <v>3349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3345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3797</v>
      </c>
      <c r="J2397" s="25">
        <v>2</v>
      </c>
      <c r="K2397" s="25">
        <v>2</v>
      </c>
      <c r="L2397" s="25">
        <f t="shared" si="292"/>
        <v>0</v>
      </c>
      <c r="M2397" s="25" t="s">
        <v>3393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3345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3798</v>
      </c>
      <c r="J2398" s="25">
        <v>1</v>
      </c>
      <c r="K2398" s="25">
        <v>1</v>
      </c>
      <c r="L2398" s="25">
        <f t="shared" si="292"/>
        <v>0</v>
      </c>
      <c r="M2398" s="25" t="s">
        <v>3555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3345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3799</v>
      </c>
      <c r="J2399" s="25">
        <v>2</v>
      </c>
      <c r="K2399" s="25">
        <v>2</v>
      </c>
      <c r="L2399" s="25">
        <f t="shared" si="292"/>
        <v>0</v>
      </c>
      <c r="M2399" s="25" t="s">
        <v>3393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3345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3800</v>
      </c>
      <c r="J2400" s="25">
        <v>1</v>
      </c>
      <c r="K2400" s="25">
        <v>1</v>
      </c>
      <c r="L2400" s="25">
        <f t="shared" si="292"/>
        <v>0</v>
      </c>
      <c r="M2400" s="25" t="s">
        <v>3393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3345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3801</v>
      </c>
      <c r="J2401" s="25">
        <v>1</v>
      </c>
      <c r="K2401" s="25">
        <v>1</v>
      </c>
      <c r="L2401" s="25">
        <f t="shared" si="292"/>
        <v>0</v>
      </c>
      <c r="M2401" s="25" t="s">
        <v>3349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3345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3802</v>
      </c>
      <c r="J2402" s="25">
        <v>1</v>
      </c>
      <c r="K2402" s="25">
        <v>1</v>
      </c>
      <c r="L2402" s="25">
        <f t="shared" si="292"/>
        <v>0</v>
      </c>
      <c r="M2402" s="25" t="s">
        <v>3393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3345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3803</v>
      </c>
      <c r="J2403" s="25">
        <v>1</v>
      </c>
      <c r="K2403" s="25">
        <v>1</v>
      </c>
      <c r="L2403" s="25">
        <f t="shared" si="292"/>
        <v>0</v>
      </c>
      <c r="M2403" s="25" t="s">
        <v>3555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3345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3804</v>
      </c>
      <c r="J2404" s="25">
        <v>1</v>
      </c>
      <c r="K2404" s="25">
        <v>1</v>
      </c>
      <c r="L2404" s="25">
        <f t="shared" si="292"/>
        <v>0</v>
      </c>
      <c r="M2404" s="25" t="s">
        <v>3555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3345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3805</v>
      </c>
      <c r="J2405" s="25">
        <v>2</v>
      </c>
      <c r="K2405" s="25">
        <v>2</v>
      </c>
      <c r="L2405" s="25">
        <f t="shared" si="292"/>
        <v>0</v>
      </c>
      <c r="M2405" s="25" t="s">
        <v>3393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3345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3806</v>
      </c>
      <c r="J2406" s="25">
        <v>2</v>
      </c>
      <c r="K2406" s="25">
        <v>2</v>
      </c>
      <c r="L2406" s="25">
        <f t="shared" si="292"/>
        <v>0</v>
      </c>
      <c r="M2406" s="25" t="s">
        <v>3393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3345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3807</v>
      </c>
      <c r="J2407" s="25">
        <v>4</v>
      </c>
      <c r="K2407" s="25">
        <v>4</v>
      </c>
      <c r="L2407" s="25">
        <f t="shared" si="292"/>
        <v>0</v>
      </c>
      <c r="M2407" s="25" t="s">
        <v>3393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3345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3808</v>
      </c>
      <c r="J2408" s="25">
        <v>1</v>
      </c>
      <c r="K2408" s="25">
        <v>1</v>
      </c>
      <c r="L2408" s="25">
        <f t="shared" si="292"/>
        <v>0</v>
      </c>
      <c r="M2408" s="25" t="s">
        <v>3349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3345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3809</v>
      </c>
      <c r="J2409" s="25">
        <v>2</v>
      </c>
      <c r="K2409" s="25">
        <v>2</v>
      </c>
      <c r="L2409" s="25">
        <f t="shared" si="292"/>
        <v>0</v>
      </c>
      <c r="M2409" s="25" t="s">
        <v>3349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3345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3810</v>
      </c>
      <c r="J2410" s="25">
        <v>1</v>
      </c>
      <c r="K2410" s="25">
        <v>1</v>
      </c>
      <c r="L2410" s="25">
        <f t="shared" si="292"/>
        <v>0</v>
      </c>
      <c r="M2410" s="25" t="s">
        <v>3555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3345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3811</v>
      </c>
      <c r="J2411" s="25">
        <v>1</v>
      </c>
      <c r="K2411" s="25">
        <v>1</v>
      </c>
      <c r="L2411" s="25">
        <f t="shared" si="292"/>
        <v>0</v>
      </c>
      <c r="M2411" s="25" t="s">
        <v>3393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3345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3812</v>
      </c>
      <c r="J2412" s="25">
        <v>1</v>
      </c>
      <c r="K2412" s="25">
        <v>1</v>
      </c>
      <c r="L2412" s="25">
        <f t="shared" si="292"/>
        <v>0</v>
      </c>
      <c r="M2412" s="25" t="s">
        <v>3414</v>
      </c>
      <c r="N2412" s="45">
        <v>45908</v>
      </c>
      <c r="O2412" s="54">
        <v>31573.5</v>
      </c>
      <c r="P2412" s="25" t="s">
        <v>899</v>
      </c>
      <c r="Q2412" s="25" t="s">
        <v>3405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3345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3813</v>
      </c>
      <c r="J2413" s="25">
        <v>2</v>
      </c>
      <c r="K2413" s="25">
        <v>2</v>
      </c>
      <c r="L2413" s="25">
        <f t="shared" si="292"/>
        <v>0</v>
      </c>
      <c r="M2413" s="25" t="s">
        <v>3393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3345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3814</v>
      </c>
      <c r="J2414" s="25">
        <v>1</v>
      </c>
      <c r="K2414" s="25">
        <v>1</v>
      </c>
      <c r="L2414" s="25">
        <f t="shared" si="292"/>
        <v>0</v>
      </c>
      <c r="M2414" s="25" t="s">
        <v>3555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3345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3815</v>
      </c>
      <c r="J2415" s="25">
        <v>3</v>
      </c>
      <c r="K2415" s="25">
        <v>3</v>
      </c>
      <c r="L2415" s="25">
        <f t="shared" si="292"/>
        <v>0</v>
      </c>
      <c r="M2415" s="25" t="s">
        <v>3393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3345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3816</v>
      </c>
      <c r="J2416" s="25">
        <v>1</v>
      </c>
      <c r="K2416" s="25">
        <v>1</v>
      </c>
      <c r="L2416" s="25">
        <f t="shared" si="292"/>
        <v>0</v>
      </c>
      <c r="M2416" s="25" t="s">
        <v>3555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3345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3817</v>
      </c>
      <c r="J2417" s="25">
        <v>1</v>
      </c>
      <c r="K2417" s="25">
        <v>1</v>
      </c>
      <c r="L2417" s="25">
        <f t="shared" si="292"/>
        <v>0</v>
      </c>
      <c r="M2417" s="25" t="s">
        <v>3393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3345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3818</v>
      </c>
      <c r="J2418" s="25">
        <v>1</v>
      </c>
      <c r="K2418" s="25">
        <v>1</v>
      </c>
      <c r="L2418" s="25">
        <f t="shared" si="292"/>
        <v>0</v>
      </c>
      <c r="M2418" s="25" t="s">
        <v>3555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3345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3819</v>
      </c>
      <c r="J2419" s="25">
        <v>1</v>
      </c>
      <c r="K2419" s="25">
        <v>1</v>
      </c>
      <c r="L2419" s="25">
        <f t="shared" si="292"/>
        <v>0</v>
      </c>
      <c r="M2419" s="25" t="s">
        <v>3393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3820</v>
      </c>
      <c r="J2420" s="25">
        <v>1</v>
      </c>
      <c r="K2420" s="25">
        <v>1</v>
      </c>
      <c r="L2420" s="25">
        <f t="shared" si="292"/>
        <v>0</v>
      </c>
      <c r="M2420" s="25" t="s">
        <v>3393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3345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3821</v>
      </c>
      <c r="J2421" s="25">
        <v>1</v>
      </c>
      <c r="K2421" s="25">
        <v>1</v>
      </c>
      <c r="L2421" s="25">
        <f t="shared" si="292"/>
        <v>0</v>
      </c>
      <c r="M2421" s="25" t="s">
        <v>3394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3345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3822</v>
      </c>
      <c r="J2422" s="25">
        <v>2</v>
      </c>
      <c r="K2422" s="25">
        <v>2</v>
      </c>
      <c r="L2422" s="25">
        <f t="shared" si="292"/>
        <v>0</v>
      </c>
      <c r="M2422" s="25" t="s">
        <v>3393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3345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3823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3394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3345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3824</v>
      </c>
      <c r="J2424" s="25">
        <v>1</v>
      </c>
      <c r="K2424" s="25">
        <v>1</v>
      </c>
      <c r="L2424" s="25">
        <f t="shared" si="299"/>
        <v>0</v>
      </c>
      <c r="M2424" s="25" t="s">
        <v>3394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3345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3825</v>
      </c>
      <c r="J2425" s="25">
        <v>1</v>
      </c>
      <c r="K2425" s="25">
        <v>1</v>
      </c>
      <c r="L2425" s="25">
        <f t="shared" si="299"/>
        <v>0</v>
      </c>
      <c r="M2425" s="25" t="s">
        <v>3394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3345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3826</v>
      </c>
      <c r="J2426" s="25">
        <v>1</v>
      </c>
      <c r="K2426" s="25">
        <v>1</v>
      </c>
      <c r="L2426" s="25">
        <f t="shared" si="299"/>
        <v>0</v>
      </c>
      <c r="M2426" s="25" t="s">
        <v>3393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3345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3827</v>
      </c>
      <c r="J2427" s="25">
        <v>1</v>
      </c>
      <c r="K2427" s="25">
        <v>1</v>
      </c>
      <c r="L2427" s="25">
        <f t="shared" si="299"/>
        <v>0</v>
      </c>
      <c r="M2427" s="25" t="s">
        <v>3393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3345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3828</v>
      </c>
      <c r="J2428" s="25">
        <v>2</v>
      </c>
      <c r="K2428" s="25">
        <v>2</v>
      </c>
      <c r="L2428" s="25">
        <f t="shared" si="299"/>
        <v>0</v>
      </c>
      <c r="M2428" s="25" t="s">
        <v>3393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3345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3829</v>
      </c>
      <c r="J2429" s="25">
        <v>1</v>
      </c>
      <c r="K2429" s="25">
        <v>1</v>
      </c>
      <c r="L2429" s="25">
        <f t="shared" si="299"/>
        <v>0</v>
      </c>
      <c r="M2429" s="25" t="s">
        <v>3394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3345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3830</v>
      </c>
      <c r="J2430" s="25">
        <v>1</v>
      </c>
      <c r="K2430" s="25">
        <v>1</v>
      </c>
      <c r="L2430" s="25">
        <f t="shared" si="299"/>
        <v>0</v>
      </c>
      <c r="M2430" s="25" t="s">
        <v>3394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3345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3831</v>
      </c>
      <c r="J2431" s="25">
        <v>2</v>
      </c>
      <c r="K2431" s="25">
        <v>2</v>
      </c>
      <c r="L2431" s="25">
        <f t="shared" si="299"/>
        <v>0</v>
      </c>
      <c r="M2431" s="25" t="s">
        <v>3393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3345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3832</v>
      </c>
      <c r="J2432" s="25">
        <v>1</v>
      </c>
      <c r="K2432" s="25">
        <v>1</v>
      </c>
      <c r="L2432" s="25">
        <f t="shared" si="299"/>
        <v>0</v>
      </c>
      <c r="M2432" s="25" t="s">
        <v>3394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3345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3833</v>
      </c>
      <c r="J2433" s="25">
        <v>1</v>
      </c>
      <c r="K2433" s="25">
        <v>1</v>
      </c>
      <c r="L2433" s="25">
        <f t="shared" si="299"/>
        <v>0</v>
      </c>
      <c r="M2433" s="25" t="s">
        <v>3393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3345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3834</v>
      </c>
      <c r="J2434" s="25">
        <v>2</v>
      </c>
      <c r="K2434" s="25">
        <v>2</v>
      </c>
      <c r="L2434" s="25">
        <f t="shared" si="299"/>
        <v>0</v>
      </c>
      <c r="M2434" s="25" t="s">
        <v>3394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3345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3835</v>
      </c>
      <c r="J2435" s="25">
        <v>1</v>
      </c>
      <c r="K2435" s="25">
        <v>1</v>
      </c>
      <c r="L2435" s="25">
        <f t="shared" si="299"/>
        <v>0</v>
      </c>
      <c r="M2435" s="25" t="s">
        <v>3374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3345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3836</v>
      </c>
      <c r="J2436" s="25">
        <v>1</v>
      </c>
      <c r="K2436" s="25">
        <v>1</v>
      </c>
      <c r="L2436" s="25">
        <f t="shared" si="299"/>
        <v>0</v>
      </c>
      <c r="M2436" s="25" t="s">
        <v>3374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3345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3374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3345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3837</v>
      </c>
      <c r="J2438" s="25">
        <v>1</v>
      </c>
      <c r="K2438" s="25">
        <v>1</v>
      </c>
      <c r="L2438" s="25">
        <f t="shared" si="299"/>
        <v>0</v>
      </c>
      <c r="M2438" s="25" t="s">
        <v>3555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3345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3838</v>
      </c>
      <c r="J2439" s="25">
        <v>1</v>
      </c>
      <c r="K2439" s="25">
        <v>1</v>
      </c>
      <c r="L2439" s="25">
        <f t="shared" si="299"/>
        <v>0</v>
      </c>
      <c r="M2439" s="25" t="s">
        <v>3384</v>
      </c>
      <c r="N2439" s="45">
        <v>45906</v>
      </c>
      <c r="O2439" s="54">
        <v>74981.25</v>
      </c>
      <c r="P2439" s="25" t="s">
        <v>3383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3345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3839</v>
      </c>
      <c r="J2440" s="25">
        <v>1</v>
      </c>
      <c r="K2440" s="25">
        <v>1</v>
      </c>
      <c r="L2440" s="25">
        <f t="shared" si="299"/>
        <v>0</v>
      </c>
      <c r="M2440" s="25" t="s">
        <v>3555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3345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3840</v>
      </c>
      <c r="J2441" s="25">
        <v>1</v>
      </c>
      <c r="K2441" s="25">
        <v>1</v>
      </c>
      <c r="L2441" s="25">
        <f t="shared" si="299"/>
        <v>0</v>
      </c>
      <c r="M2441" s="25" t="s">
        <v>3423</v>
      </c>
      <c r="N2441" s="45">
        <v>45908</v>
      </c>
      <c r="O2441" s="54">
        <v>9783</v>
      </c>
      <c r="P2441" s="25" t="s">
        <v>3346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3345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3841</v>
      </c>
      <c r="J2442" s="25">
        <v>1</v>
      </c>
      <c r="K2442" s="25">
        <v>1</v>
      </c>
      <c r="L2442" s="25">
        <f t="shared" si="299"/>
        <v>0</v>
      </c>
      <c r="M2442" s="25" t="s">
        <v>3555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3345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3842</v>
      </c>
      <c r="J2443" s="25">
        <v>1</v>
      </c>
      <c r="K2443" s="25">
        <v>1</v>
      </c>
      <c r="L2443" s="25">
        <f t="shared" si="299"/>
        <v>0</v>
      </c>
      <c r="M2443" s="25" t="s">
        <v>3372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3345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3843</v>
      </c>
      <c r="J2444" s="25">
        <v>1</v>
      </c>
      <c r="K2444" s="25">
        <v>1</v>
      </c>
      <c r="L2444" s="25">
        <f t="shared" si="299"/>
        <v>0</v>
      </c>
      <c r="M2444" s="25" t="s">
        <v>3555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3352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3844</v>
      </c>
      <c r="J2445" s="25">
        <v>1</v>
      </c>
      <c r="K2445" s="25">
        <v>1</v>
      </c>
      <c r="L2445" s="25">
        <f t="shared" si="299"/>
        <v>0</v>
      </c>
      <c r="M2445" s="25" t="s">
        <v>3431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3352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3845</v>
      </c>
      <c r="J2446" s="25">
        <v>1</v>
      </c>
      <c r="K2446" s="25">
        <v>1</v>
      </c>
      <c r="L2446" s="25">
        <f t="shared" si="299"/>
        <v>0</v>
      </c>
      <c r="M2446" s="25" t="s">
        <v>3432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3352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3846</v>
      </c>
      <c r="J2447" s="25">
        <v>1</v>
      </c>
      <c r="K2447" s="25">
        <v>1</v>
      </c>
      <c r="L2447" s="25">
        <f t="shared" si="299"/>
        <v>0</v>
      </c>
      <c r="M2447" s="25" t="s">
        <v>3422</v>
      </c>
      <c r="N2447" s="45">
        <v>45908</v>
      </c>
      <c r="O2447" s="66">
        <v>25393.5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3352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3847</v>
      </c>
      <c r="J2448" s="25">
        <v>1</v>
      </c>
      <c r="K2448" s="25">
        <v>1</v>
      </c>
      <c r="L2448" s="25">
        <f t="shared" si="299"/>
        <v>0</v>
      </c>
      <c r="M2448" s="25" t="s">
        <v>3431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3352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3848</v>
      </c>
      <c r="J2449" s="25">
        <v>1</v>
      </c>
      <c r="K2449" s="25">
        <v>1</v>
      </c>
      <c r="L2449" s="25">
        <f t="shared" si="299"/>
        <v>0</v>
      </c>
      <c r="M2449" s="25" t="s">
        <v>3432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3352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3848</v>
      </c>
      <c r="J2450" s="25">
        <v>1</v>
      </c>
      <c r="K2450" s="25">
        <v>1</v>
      </c>
      <c r="L2450" s="25">
        <f t="shared" si="299"/>
        <v>0</v>
      </c>
      <c r="M2450" s="25" t="s">
        <v>3422</v>
      </c>
      <c r="N2450" s="45">
        <v>45908</v>
      </c>
      <c r="O2450" s="66">
        <v>23341.5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3352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3849</v>
      </c>
      <c r="J2451" s="25">
        <v>1</v>
      </c>
      <c r="K2451" s="25">
        <v>1</v>
      </c>
      <c r="L2451" s="25">
        <f t="shared" si="299"/>
        <v>0</v>
      </c>
      <c r="M2451" s="25" t="s">
        <v>3431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3352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3850</v>
      </c>
      <c r="J2452" s="25">
        <v>1</v>
      </c>
      <c r="K2452" s="25">
        <v>1</v>
      </c>
      <c r="L2452" s="25">
        <f t="shared" si="299"/>
        <v>0</v>
      </c>
      <c r="M2452" s="25" t="s">
        <v>3432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3352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3851</v>
      </c>
      <c r="J2453" s="25">
        <v>1</v>
      </c>
      <c r="K2453" s="25">
        <v>1</v>
      </c>
      <c r="L2453" s="25">
        <f t="shared" si="299"/>
        <v>0</v>
      </c>
      <c r="M2453" s="25" t="s">
        <v>3422</v>
      </c>
      <c r="N2453" s="45">
        <v>45908</v>
      </c>
      <c r="O2453" s="66">
        <v>19836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3352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3852</v>
      </c>
      <c r="J2454" s="25">
        <v>1</v>
      </c>
      <c r="K2454" s="25">
        <v>1</v>
      </c>
      <c r="L2454" s="25">
        <f t="shared" si="299"/>
        <v>0</v>
      </c>
      <c r="M2454" s="25" t="s">
        <v>3422</v>
      </c>
      <c r="N2454" s="45">
        <v>45908</v>
      </c>
      <c r="O2454" s="66">
        <v>4018.5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3352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3853</v>
      </c>
      <c r="J2455" s="25">
        <v>1</v>
      </c>
      <c r="K2455" s="25">
        <v>1</v>
      </c>
      <c r="L2455" s="25">
        <f t="shared" si="299"/>
        <v>0</v>
      </c>
      <c r="M2455" s="25" t="s">
        <v>3422</v>
      </c>
      <c r="N2455" s="45">
        <v>45908</v>
      </c>
      <c r="O2455" s="66">
        <v>27274.5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3352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3854</v>
      </c>
      <c r="J2456" s="25">
        <v>1</v>
      </c>
      <c r="K2456" s="25">
        <v>1</v>
      </c>
      <c r="L2456" s="25">
        <f t="shared" si="299"/>
        <v>0</v>
      </c>
      <c r="M2456" s="25" t="s">
        <v>3422</v>
      </c>
      <c r="N2456" s="45">
        <v>45908</v>
      </c>
      <c r="O2456" s="66">
        <v>18382.5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3790</v>
      </c>
      <c r="J2457" s="25">
        <v>1</v>
      </c>
      <c r="K2457" s="25">
        <v>1</v>
      </c>
      <c r="L2457" s="25">
        <f t="shared" si="299"/>
        <v>0</v>
      </c>
      <c r="M2457" s="25" t="s">
        <v>3423</v>
      </c>
      <c r="N2457" s="45">
        <v>45908</v>
      </c>
      <c r="O2457" s="54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3352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3855</v>
      </c>
      <c r="J2458" s="25">
        <v>1</v>
      </c>
      <c r="K2458" s="25">
        <v>1</v>
      </c>
      <c r="L2458" s="25">
        <f t="shared" si="299"/>
        <v>0</v>
      </c>
      <c r="M2458" s="25" t="s">
        <v>3432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3352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3856</v>
      </c>
      <c r="J2459" s="25">
        <v>1</v>
      </c>
      <c r="K2459" s="25">
        <v>1</v>
      </c>
      <c r="L2459" s="25">
        <f t="shared" si="299"/>
        <v>0</v>
      </c>
      <c r="M2459" s="25" t="s">
        <v>3422</v>
      </c>
      <c r="N2459" s="45">
        <v>45908</v>
      </c>
      <c r="O2459" s="66">
        <v>20691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3857</v>
      </c>
      <c r="J2460" s="25">
        <v>1</v>
      </c>
      <c r="K2460" s="25">
        <v>1</v>
      </c>
      <c r="L2460" s="25">
        <f t="shared" si="299"/>
        <v>0</v>
      </c>
      <c r="M2460" s="25" t="s">
        <v>3422</v>
      </c>
      <c r="N2460" s="45">
        <v>45908</v>
      </c>
      <c r="O2460" s="66">
        <v>18382.5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3352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3858</v>
      </c>
      <c r="J2461" s="25">
        <v>1</v>
      </c>
      <c r="K2461" s="25">
        <v>1</v>
      </c>
      <c r="L2461" s="25">
        <f t="shared" si="299"/>
        <v>0</v>
      </c>
      <c r="M2461" s="25" t="s">
        <v>3423</v>
      </c>
      <c r="N2461" s="45">
        <v>45908</v>
      </c>
      <c r="O2461" s="54">
        <v>8037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3352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3859</v>
      </c>
      <c r="J2462" s="25">
        <v>1</v>
      </c>
      <c r="K2462" s="25">
        <v>1</v>
      </c>
      <c r="L2462" s="25">
        <f t="shared" si="299"/>
        <v>0</v>
      </c>
      <c r="M2462" s="25" t="s">
        <v>3423</v>
      </c>
      <c r="N2462" s="45">
        <v>45908</v>
      </c>
      <c r="O2462" s="54">
        <v>19611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3352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3860</v>
      </c>
      <c r="J2463" s="25">
        <v>2</v>
      </c>
      <c r="K2463" s="25">
        <v>2</v>
      </c>
      <c r="L2463" s="25">
        <f t="shared" si="299"/>
        <v>0</v>
      </c>
      <c r="M2463" s="25" t="s">
        <v>3423</v>
      </c>
      <c r="N2463" s="45">
        <v>45908</v>
      </c>
      <c r="O2463" s="54">
        <f>18382.5+13882.5</f>
        <v>32265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3352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3861</v>
      </c>
      <c r="J2464" s="25">
        <v>1</v>
      </c>
      <c r="K2464" s="25">
        <v>1</v>
      </c>
      <c r="L2464" s="25">
        <f t="shared" si="299"/>
        <v>0</v>
      </c>
      <c r="M2464" s="25" t="s">
        <v>3423</v>
      </c>
      <c r="N2464" s="45">
        <v>45908</v>
      </c>
      <c r="O2464" s="54">
        <v>32233.5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3352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3862</v>
      </c>
      <c r="J2465" s="25">
        <v>1</v>
      </c>
      <c r="K2465" s="25">
        <v>1</v>
      </c>
      <c r="L2465" s="25">
        <f t="shared" si="299"/>
        <v>0</v>
      </c>
      <c r="M2465" s="25" t="s">
        <v>3423</v>
      </c>
      <c r="N2465" s="45">
        <v>45908</v>
      </c>
      <c r="O2465" s="54">
        <v>8208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3352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3863</v>
      </c>
      <c r="J2466" s="25">
        <v>1</v>
      </c>
      <c r="K2466" s="25">
        <v>1</v>
      </c>
      <c r="L2466" s="25">
        <f t="shared" si="299"/>
        <v>0</v>
      </c>
      <c r="M2466" s="25" t="s">
        <v>3430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3352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3864</v>
      </c>
      <c r="J2467" s="25">
        <v>2</v>
      </c>
      <c r="K2467" s="25">
        <v>2</v>
      </c>
      <c r="L2467" s="25">
        <f t="shared" si="299"/>
        <v>0</v>
      </c>
      <c r="M2467" s="25" t="s">
        <v>3423</v>
      </c>
      <c r="N2467" s="45">
        <v>45908</v>
      </c>
      <c r="O2467" s="54">
        <f>24453+22653</f>
        <v>47106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3352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3865</v>
      </c>
      <c r="J2468" s="25">
        <v>1</v>
      </c>
      <c r="K2468" s="25">
        <v>1</v>
      </c>
      <c r="L2468" s="25">
        <f t="shared" si="299"/>
        <v>0</v>
      </c>
      <c r="M2468" s="25" t="s">
        <v>3423</v>
      </c>
      <c r="N2468" s="45">
        <v>45908</v>
      </c>
      <c r="O2468" s="54">
        <v>23085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3352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3866</v>
      </c>
      <c r="J2469" s="25">
        <v>1</v>
      </c>
      <c r="K2469" s="25">
        <v>1</v>
      </c>
      <c r="L2469" s="25">
        <f t="shared" si="299"/>
        <v>0</v>
      </c>
      <c r="M2469" s="25" t="s">
        <v>3422</v>
      </c>
      <c r="N2469" s="45">
        <v>45908</v>
      </c>
      <c r="O2469" s="66">
        <v>23512.5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3352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3866</v>
      </c>
      <c r="J2470" s="25">
        <v>1</v>
      </c>
      <c r="K2470" s="25">
        <v>1</v>
      </c>
      <c r="L2470" s="25">
        <f t="shared" si="299"/>
        <v>0</v>
      </c>
      <c r="M2470" s="25" t="s">
        <v>3432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3352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3867</v>
      </c>
      <c r="J2471" s="25">
        <v>2</v>
      </c>
      <c r="K2471" s="25">
        <v>2</v>
      </c>
      <c r="L2471" s="25">
        <f t="shared" si="299"/>
        <v>0</v>
      </c>
      <c r="M2471" s="25" t="s">
        <v>3423</v>
      </c>
      <c r="N2471" s="45">
        <v>45908</v>
      </c>
      <c r="O2471" s="54">
        <f>24453+24453</f>
        <v>48906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3352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3868</v>
      </c>
      <c r="J2472" s="25">
        <v>1</v>
      </c>
      <c r="K2472" s="25">
        <v>1</v>
      </c>
      <c r="L2472" s="25">
        <f t="shared" si="299"/>
        <v>0</v>
      </c>
      <c r="M2472" s="25" t="s">
        <v>3423</v>
      </c>
      <c r="N2472" s="45">
        <v>45908</v>
      </c>
      <c r="O2472" s="54">
        <v>12055.5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3352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3757</v>
      </c>
      <c r="J2473" s="25">
        <v>1</v>
      </c>
      <c r="K2473" s="25">
        <v>1</v>
      </c>
      <c r="L2473" s="25">
        <f t="shared" si="299"/>
        <v>0</v>
      </c>
      <c r="M2473" s="25" t="s">
        <v>3423</v>
      </c>
      <c r="N2473" s="45">
        <v>45908</v>
      </c>
      <c r="O2473" s="54">
        <v>31635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3352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3869</v>
      </c>
      <c r="J2474" s="25">
        <v>1</v>
      </c>
      <c r="K2474" s="25">
        <v>1</v>
      </c>
      <c r="L2474" s="25">
        <f t="shared" si="299"/>
        <v>0</v>
      </c>
      <c r="M2474" s="25" t="s">
        <v>3422</v>
      </c>
      <c r="N2474" s="45">
        <v>45908</v>
      </c>
      <c r="O2474" s="66">
        <v>33088.5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3352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3870</v>
      </c>
      <c r="J2475" s="25">
        <v>1</v>
      </c>
      <c r="K2475" s="25">
        <v>1</v>
      </c>
      <c r="L2475" s="25">
        <f t="shared" si="299"/>
        <v>0</v>
      </c>
      <c r="M2475" s="25" t="s">
        <v>3430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3352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3871</v>
      </c>
      <c r="J2476" s="25">
        <v>1</v>
      </c>
      <c r="K2476" s="25">
        <v>1</v>
      </c>
      <c r="L2476" s="25">
        <f t="shared" si="299"/>
        <v>0</v>
      </c>
      <c r="M2476" s="25" t="s">
        <v>3422</v>
      </c>
      <c r="N2476" s="45">
        <v>45908</v>
      </c>
      <c r="O2476" s="66">
        <v>28642.5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3352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3872</v>
      </c>
      <c r="J2477" s="25">
        <v>1</v>
      </c>
      <c r="K2477" s="25">
        <v>1</v>
      </c>
      <c r="L2477" s="25">
        <f t="shared" si="299"/>
        <v>0</v>
      </c>
      <c r="M2477" s="25" t="s">
        <v>3432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3873</v>
      </c>
      <c r="J2478" s="25">
        <v>1</v>
      </c>
      <c r="K2478" s="25">
        <v>1</v>
      </c>
      <c r="L2478" s="25">
        <f t="shared" si="299"/>
        <v>0</v>
      </c>
      <c r="M2478" s="25" t="s">
        <v>3423</v>
      </c>
      <c r="N2478" s="45">
        <v>45908</v>
      </c>
      <c r="O2478" s="54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3352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3874</v>
      </c>
      <c r="J2479" s="25">
        <v>1</v>
      </c>
      <c r="K2479" s="25">
        <v>1</v>
      </c>
      <c r="L2479" s="25">
        <f t="shared" si="299"/>
        <v>0</v>
      </c>
      <c r="M2479" s="25" t="s">
        <v>3430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3352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3875</v>
      </c>
      <c r="J2480" s="25">
        <v>1</v>
      </c>
      <c r="K2480" s="25">
        <v>1</v>
      </c>
      <c r="L2480" s="25">
        <f t="shared" si="299"/>
        <v>0</v>
      </c>
      <c r="M2480" s="25" t="s">
        <v>3422</v>
      </c>
      <c r="N2480" s="45">
        <v>45908</v>
      </c>
      <c r="O2480" s="66">
        <v>26419.5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3352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3876</v>
      </c>
      <c r="J2481" s="25">
        <v>1</v>
      </c>
      <c r="K2481" s="25">
        <v>1</v>
      </c>
      <c r="L2481" s="25">
        <f t="shared" si="299"/>
        <v>0</v>
      </c>
      <c r="M2481" s="25" t="s">
        <v>3423</v>
      </c>
      <c r="N2481" s="45">
        <v>45908</v>
      </c>
      <c r="O2481" s="54">
        <v>32661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3352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3877</v>
      </c>
      <c r="J2482" s="25">
        <v>1</v>
      </c>
      <c r="K2482" s="25">
        <v>1</v>
      </c>
      <c r="L2482" s="25">
        <f t="shared" si="299"/>
        <v>0</v>
      </c>
      <c r="M2482" s="25" t="s">
        <v>3422</v>
      </c>
      <c r="N2482" s="45">
        <v>45908</v>
      </c>
      <c r="O2482" s="66">
        <v>32661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3352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3878</v>
      </c>
      <c r="J2483" s="25">
        <v>1</v>
      </c>
      <c r="K2483" s="25">
        <v>1</v>
      </c>
      <c r="L2483" s="25">
        <f t="shared" si="299"/>
        <v>0</v>
      </c>
      <c r="M2483" s="25" t="s">
        <v>3423</v>
      </c>
      <c r="N2483" s="45">
        <v>45908</v>
      </c>
      <c r="O2483" s="54">
        <v>11029.5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3352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3879</v>
      </c>
      <c r="J2484" s="25">
        <v>1</v>
      </c>
      <c r="K2484" s="25">
        <v>1</v>
      </c>
      <c r="L2484" s="25">
        <f t="shared" si="299"/>
        <v>0</v>
      </c>
      <c r="M2484" s="25" t="s">
        <v>3423</v>
      </c>
      <c r="N2484" s="45">
        <v>45908</v>
      </c>
      <c r="O2484" s="54">
        <v>30609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3352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3880</v>
      </c>
      <c r="J2485" s="25">
        <v>1</v>
      </c>
      <c r="K2485" s="25">
        <v>1</v>
      </c>
      <c r="L2485" s="25">
        <f t="shared" si="299"/>
        <v>0</v>
      </c>
      <c r="M2485" s="25" t="s">
        <v>3552</v>
      </c>
      <c r="N2485" s="45">
        <v>45915</v>
      </c>
      <c r="O2485" s="54">
        <v>16391.25</v>
      </c>
      <c r="P2485" s="25" t="s">
        <v>27</v>
      </c>
      <c r="Q2485" s="25" t="s">
        <v>3564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3352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3881</v>
      </c>
      <c r="J2486" s="25">
        <v>1</v>
      </c>
      <c r="K2486" s="25">
        <v>1</v>
      </c>
      <c r="L2486" s="25">
        <f t="shared" si="299"/>
        <v>0</v>
      </c>
      <c r="M2486" s="25" t="s">
        <v>3422</v>
      </c>
      <c r="N2486" s="45">
        <v>45908</v>
      </c>
      <c r="O2486" s="66">
        <v>32062.5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3352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3882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3422</v>
      </c>
      <c r="N2487" s="45">
        <v>45908</v>
      </c>
      <c r="O2487" s="66">
        <v>24966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3352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3883</v>
      </c>
      <c r="J2488" s="25">
        <v>1</v>
      </c>
      <c r="K2488" s="25">
        <v>1</v>
      </c>
      <c r="L2488" s="25">
        <f t="shared" si="306"/>
        <v>0</v>
      </c>
      <c r="M2488" s="25" t="s">
        <v>3428</v>
      </c>
      <c r="N2488" s="45">
        <v>45908</v>
      </c>
      <c r="O2488" s="54">
        <v>0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 t="s">
        <v>3424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3352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3884</v>
      </c>
      <c r="J2489" s="25">
        <v>1</v>
      </c>
      <c r="K2489" s="25">
        <v>1</v>
      </c>
      <c r="L2489" s="25">
        <f t="shared" si="306"/>
        <v>0</v>
      </c>
      <c r="M2489" s="25" t="s">
        <v>3432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3352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3885</v>
      </c>
      <c r="J2490" s="25">
        <v>1</v>
      </c>
      <c r="K2490" s="25">
        <v>1</v>
      </c>
      <c r="L2490" s="25">
        <f t="shared" si="306"/>
        <v>0</v>
      </c>
      <c r="M2490" s="25" t="s">
        <v>3422</v>
      </c>
      <c r="N2490" s="45">
        <v>45908</v>
      </c>
      <c r="O2490" s="66">
        <v>25222.5</v>
      </c>
      <c r="P2490" s="25" t="s">
        <v>3346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3352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3886</v>
      </c>
      <c r="J2491" s="25">
        <v>1</v>
      </c>
      <c r="K2491" s="25">
        <v>1</v>
      </c>
      <c r="L2491" s="25">
        <f t="shared" si="306"/>
        <v>0</v>
      </c>
      <c r="M2491" s="25" t="s">
        <v>3413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3352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3887</v>
      </c>
      <c r="J2492" s="25">
        <v>1</v>
      </c>
      <c r="K2492" s="25">
        <v>1</v>
      </c>
      <c r="L2492" s="25">
        <f t="shared" si="306"/>
        <v>0</v>
      </c>
      <c r="M2492" s="25" t="s">
        <v>3368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3352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3888</v>
      </c>
      <c r="J2493" s="25">
        <v>1</v>
      </c>
      <c r="K2493" s="25">
        <v>1</v>
      </c>
      <c r="L2493" s="25">
        <f t="shared" si="306"/>
        <v>0</v>
      </c>
      <c r="M2493" s="25" t="s">
        <v>3371</v>
      </c>
      <c r="N2493" s="45">
        <v>45906</v>
      </c>
      <c r="O2493" s="54">
        <v>34284.449999999997</v>
      </c>
      <c r="P2493" s="25" t="s">
        <v>3354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3352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3889</v>
      </c>
      <c r="J2494" s="25">
        <v>1</v>
      </c>
      <c r="K2494" s="25">
        <v>1</v>
      </c>
      <c r="L2494" s="25">
        <f t="shared" si="306"/>
        <v>0</v>
      </c>
      <c r="M2494" s="25" t="s">
        <v>3371</v>
      </c>
      <c r="N2494" s="45">
        <v>45906</v>
      </c>
      <c r="O2494" s="54">
        <v>32360.9</v>
      </c>
      <c r="P2494" s="25" t="s">
        <v>3354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3352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3890</v>
      </c>
      <c r="J2495" s="25">
        <v>3</v>
      </c>
      <c r="K2495" s="25">
        <v>3</v>
      </c>
      <c r="L2495" s="25">
        <f t="shared" si="306"/>
        <v>0</v>
      </c>
      <c r="M2495" s="25" t="s">
        <v>3377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3352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3891</v>
      </c>
      <c r="J2496" s="25">
        <v>1</v>
      </c>
      <c r="K2496" s="25">
        <v>1</v>
      </c>
      <c r="L2496" s="25">
        <f t="shared" si="306"/>
        <v>0</v>
      </c>
      <c r="M2496" s="25" t="s">
        <v>3368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3352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3892</v>
      </c>
      <c r="J2497" s="25">
        <v>1</v>
      </c>
      <c r="K2497" s="25">
        <v>1</v>
      </c>
      <c r="L2497" s="25">
        <f t="shared" si="306"/>
        <v>0</v>
      </c>
      <c r="M2497" s="25" t="s">
        <v>3378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3352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3893</v>
      </c>
      <c r="J2498" s="25">
        <v>5</v>
      </c>
      <c r="K2498" s="25">
        <v>5</v>
      </c>
      <c r="L2498" s="25">
        <f t="shared" si="306"/>
        <v>0</v>
      </c>
      <c r="M2498" s="25" t="s">
        <v>3377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3352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3793</v>
      </c>
      <c r="J2499" s="25">
        <v>1</v>
      </c>
      <c r="K2499" s="25">
        <v>1</v>
      </c>
      <c r="L2499" s="25">
        <f t="shared" si="306"/>
        <v>0</v>
      </c>
      <c r="M2499" s="25" t="s">
        <v>3378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3352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3894</v>
      </c>
      <c r="J2500" s="25">
        <v>2</v>
      </c>
      <c r="K2500" s="25">
        <v>2</v>
      </c>
      <c r="L2500" s="25">
        <f t="shared" si="306"/>
        <v>0</v>
      </c>
      <c r="M2500" s="25" t="s">
        <v>3389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3352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3895</v>
      </c>
      <c r="J2501" s="25">
        <v>1</v>
      </c>
      <c r="K2501" s="25">
        <v>1</v>
      </c>
      <c r="L2501" s="25">
        <f t="shared" si="306"/>
        <v>0</v>
      </c>
      <c r="M2501" s="25" t="s">
        <v>3368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3352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3896</v>
      </c>
      <c r="J2502" s="25">
        <v>1</v>
      </c>
      <c r="K2502" s="25">
        <v>1</v>
      </c>
      <c r="L2502" s="25">
        <f t="shared" si="306"/>
        <v>0</v>
      </c>
      <c r="M2502" s="25" t="s">
        <v>3368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3352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3897</v>
      </c>
      <c r="J2503" s="25">
        <v>1</v>
      </c>
      <c r="K2503" s="25">
        <v>1</v>
      </c>
      <c r="L2503" s="25">
        <f t="shared" si="306"/>
        <v>0</v>
      </c>
      <c r="M2503" s="25" t="s">
        <v>3378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3352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3898</v>
      </c>
      <c r="J2504" s="25">
        <v>1</v>
      </c>
      <c r="K2504" s="25">
        <v>1</v>
      </c>
      <c r="L2504" s="25">
        <f t="shared" si="306"/>
        <v>0</v>
      </c>
      <c r="M2504" s="25" t="s">
        <v>3429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3352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3899</v>
      </c>
      <c r="J2505" s="25">
        <v>1</v>
      </c>
      <c r="K2505" s="25">
        <v>1</v>
      </c>
      <c r="L2505" s="25">
        <f t="shared" si="306"/>
        <v>0</v>
      </c>
      <c r="M2505" s="25" t="s">
        <v>3371</v>
      </c>
      <c r="N2505" s="45">
        <v>45906</v>
      </c>
      <c r="O2505" s="54">
        <v>29984.75</v>
      </c>
      <c r="P2505" s="25" t="s">
        <v>3354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3352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3900</v>
      </c>
      <c r="J2506" s="25">
        <v>1</v>
      </c>
      <c r="K2506" s="25">
        <v>1</v>
      </c>
      <c r="L2506" s="25">
        <f t="shared" si="306"/>
        <v>0</v>
      </c>
      <c r="M2506" s="25" t="s">
        <v>3649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3352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3901</v>
      </c>
      <c r="J2507" s="25">
        <v>1</v>
      </c>
      <c r="K2507" s="25">
        <v>1</v>
      </c>
      <c r="L2507" s="25">
        <f t="shared" si="306"/>
        <v>0</v>
      </c>
      <c r="M2507" s="25" t="s">
        <v>3368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3352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3902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4694</v>
      </c>
      <c r="Q2508" s="25" t="s">
        <v>4722</v>
      </c>
      <c r="R2508" s="25" t="s">
        <v>41</v>
      </c>
      <c r="S2508" s="3">
        <v>4</v>
      </c>
      <c r="T2508" s="55" t="s">
        <v>4695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3352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3903</v>
      </c>
      <c r="J2509" s="25">
        <v>1</v>
      </c>
      <c r="K2509" s="25">
        <v>1</v>
      </c>
      <c r="L2509" s="25">
        <f t="shared" si="306"/>
        <v>0</v>
      </c>
      <c r="M2509" s="25" t="s">
        <v>3378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3352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3809</v>
      </c>
      <c r="J2510" s="25">
        <v>1</v>
      </c>
      <c r="K2510" s="25">
        <v>1</v>
      </c>
      <c r="L2510" s="25">
        <f t="shared" si="306"/>
        <v>0</v>
      </c>
      <c r="M2510" s="25" t="s">
        <v>3378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3352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3904</v>
      </c>
      <c r="J2511" s="25">
        <v>1</v>
      </c>
      <c r="K2511" s="25">
        <v>1</v>
      </c>
      <c r="L2511" s="25">
        <f t="shared" si="306"/>
        <v>0</v>
      </c>
      <c r="M2511" s="25" t="s">
        <v>3368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3352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3905</v>
      </c>
      <c r="J2512" s="25">
        <v>1</v>
      </c>
      <c r="K2512" s="25">
        <v>1</v>
      </c>
      <c r="L2512" s="25">
        <f t="shared" si="306"/>
        <v>0</v>
      </c>
      <c r="M2512" s="25" t="s">
        <v>3378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3352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3906</v>
      </c>
      <c r="J2513" s="25">
        <v>1</v>
      </c>
      <c r="K2513" s="25">
        <v>1</v>
      </c>
      <c r="L2513" s="25">
        <f t="shared" si="306"/>
        <v>0</v>
      </c>
      <c r="M2513" s="25" t="s">
        <v>3417</v>
      </c>
      <c r="N2513" s="45">
        <v>45908</v>
      </c>
      <c r="O2513" s="54">
        <v>38843</v>
      </c>
      <c r="P2513" s="25" t="s">
        <v>225</v>
      </c>
      <c r="Q2513" s="25" t="s">
        <v>3404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3352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3907</v>
      </c>
      <c r="J2514" s="25">
        <v>1</v>
      </c>
      <c r="K2514" s="25">
        <v>1</v>
      </c>
      <c r="L2514" s="25">
        <f t="shared" si="306"/>
        <v>0</v>
      </c>
      <c r="M2514" s="25" t="s">
        <v>3409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3352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3908</v>
      </c>
      <c r="J2515" s="25">
        <v>1</v>
      </c>
      <c r="K2515" s="25">
        <v>1</v>
      </c>
      <c r="L2515" s="25">
        <f t="shared" si="306"/>
        <v>0</v>
      </c>
      <c r="M2515" s="25" t="s">
        <v>3378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3352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3909</v>
      </c>
      <c r="J2516" s="25">
        <v>1</v>
      </c>
      <c r="K2516" s="25">
        <v>1</v>
      </c>
      <c r="L2516" s="25">
        <f t="shared" si="306"/>
        <v>0</v>
      </c>
      <c r="M2516" s="25" t="s">
        <v>3413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3352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3910</v>
      </c>
      <c r="J2517" s="25">
        <v>4</v>
      </c>
      <c r="K2517" s="25">
        <v>4</v>
      </c>
      <c r="L2517" s="25">
        <f t="shared" si="306"/>
        <v>0</v>
      </c>
      <c r="M2517" s="25" t="s">
        <v>3381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3352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3911</v>
      </c>
      <c r="J2518" s="25">
        <v>1</v>
      </c>
      <c r="K2518" s="25">
        <v>1</v>
      </c>
      <c r="L2518" s="25">
        <f t="shared" si="306"/>
        <v>0</v>
      </c>
      <c r="M2518" s="25" t="s">
        <v>3368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3352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3912</v>
      </c>
      <c r="J2519" s="25">
        <v>1</v>
      </c>
      <c r="K2519" s="25">
        <v>1</v>
      </c>
      <c r="L2519" s="25">
        <f t="shared" si="306"/>
        <v>0</v>
      </c>
      <c r="M2519" s="25" t="s">
        <v>3429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3352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3913</v>
      </c>
      <c r="J2520" s="25">
        <v>1</v>
      </c>
      <c r="K2520" s="25">
        <v>1</v>
      </c>
      <c r="L2520" s="25">
        <f t="shared" si="306"/>
        <v>0</v>
      </c>
      <c r="M2520" s="25" t="s">
        <v>3388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3352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3822</v>
      </c>
      <c r="J2521" s="25">
        <v>1</v>
      </c>
      <c r="K2521" s="25">
        <v>1</v>
      </c>
      <c r="L2521" s="25">
        <f t="shared" si="306"/>
        <v>0</v>
      </c>
      <c r="M2521" s="25" t="s">
        <v>3369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3352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3914</v>
      </c>
      <c r="J2522" s="25">
        <v>1</v>
      </c>
      <c r="K2522" s="25">
        <v>1</v>
      </c>
      <c r="L2522" s="25">
        <f t="shared" si="306"/>
        <v>0</v>
      </c>
      <c r="M2522" s="25" t="s">
        <v>3435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3370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3352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3915</v>
      </c>
      <c r="J2523" s="25">
        <v>1</v>
      </c>
      <c r="K2523" s="25">
        <v>1</v>
      </c>
      <c r="L2523" s="25">
        <f t="shared" si="306"/>
        <v>0</v>
      </c>
      <c r="M2523" s="25" t="s">
        <v>3416</v>
      </c>
      <c r="N2523" s="45">
        <v>45908</v>
      </c>
      <c r="O2523" s="54">
        <v>15949.5</v>
      </c>
      <c r="P2523" s="25" t="s">
        <v>3353</v>
      </c>
      <c r="Q2523" s="25" t="s">
        <v>3406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3352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3770</v>
      </c>
      <c r="J2524" s="25">
        <v>1</v>
      </c>
      <c r="K2524" s="25">
        <v>1</v>
      </c>
      <c r="L2524" s="25">
        <f t="shared" si="306"/>
        <v>0</v>
      </c>
      <c r="M2524" s="25" t="s">
        <v>3377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3352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3916</v>
      </c>
      <c r="J2525" s="25">
        <v>3</v>
      </c>
      <c r="K2525" s="25">
        <v>3</v>
      </c>
      <c r="L2525" s="25">
        <f t="shared" si="306"/>
        <v>0</v>
      </c>
      <c r="M2525" s="25" t="s">
        <v>3423</v>
      </c>
      <c r="N2525" s="45">
        <v>45908</v>
      </c>
      <c r="O2525" s="54">
        <f>7609.5+7609.5</f>
        <v>15219</v>
      </c>
      <c r="P2525" s="25" t="s">
        <v>3346</v>
      </c>
      <c r="Q2525" s="25" t="s">
        <v>2078</v>
      </c>
      <c r="R2525" s="25" t="s">
        <v>638</v>
      </c>
      <c r="S2525" s="3">
        <v>-20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3352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3917</v>
      </c>
      <c r="J2526" s="25">
        <v>1</v>
      </c>
      <c r="K2526" s="25">
        <v>1</v>
      </c>
      <c r="L2526" s="25">
        <f t="shared" si="306"/>
        <v>0</v>
      </c>
      <c r="M2526" s="25" t="s">
        <v>3380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3352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3918</v>
      </c>
      <c r="J2527" s="25">
        <v>1</v>
      </c>
      <c r="K2527" s="25">
        <v>1</v>
      </c>
      <c r="L2527" s="25">
        <f t="shared" si="306"/>
        <v>0</v>
      </c>
      <c r="M2527" s="25" t="s">
        <v>3433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3358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3352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3352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3725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3352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3919</v>
      </c>
      <c r="J2530" s="25">
        <v>1</v>
      </c>
      <c r="K2530" s="25">
        <v>1</v>
      </c>
      <c r="L2530" s="25">
        <f t="shared" si="306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3352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3920</v>
      </c>
      <c r="J2531" s="25">
        <v>1</v>
      </c>
      <c r="K2531" s="25">
        <v>1</v>
      </c>
      <c r="L2531" s="25">
        <f t="shared" si="306"/>
        <v>0</v>
      </c>
      <c r="M2531" s="25" t="s">
        <v>3427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3352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3921</v>
      </c>
      <c r="J2532" s="25">
        <v>1</v>
      </c>
      <c r="K2532" s="25">
        <v>1</v>
      </c>
      <c r="L2532" s="25">
        <f t="shared" si="306"/>
        <v>0</v>
      </c>
      <c r="M2532" s="25" t="s">
        <v>3428</v>
      </c>
      <c r="N2532" s="45">
        <v>45908</v>
      </c>
      <c r="O2532" s="54">
        <v>0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 t="s">
        <v>3424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3352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3922</v>
      </c>
      <c r="J2533" s="25">
        <v>1</v>
      </c>
      <c r="K2533" s="25">
        <v>1</v>
      </c>
      <c r="L2533" s="25">
        <f t="shared" si="306"/>
        <v>0</v>
      </c>
      <c r="M2533" s="25" t="s">
        <v>3426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3352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3923</v>
      </c>
      <c r="J2534" s="25">
        <v>1</v>
      </c>
      <c r="K2534" s="25">
        <v>1</v>
      </c>
      <c r="L2534" s="25">
        <f t="shared" si="306"/>
        <v>0</v>
      </c>
      <c r="M2534" s="25" t="s">
        <v>3423</v>
      </c>
      <c r="N2534" s="45">
        <v>45908</v>
      </c>
      <c r="O2534" s="54">
        <v>21546</v>
      </c>
      <c r="P2534" s="25" t="s">
        <v>3346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3352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3924</v>
      </c>
      <c r="J2535" s="25">
        <v>1</v>
      </c>
      <c r="K2535" s="25">
        <v>1</v>
      </c>
      <c r="L2535" s="25">
        <f t="shared" si="306"/>
        <v>0</v>
      </c>
      <c r="M2535" s="25" t="s">
        <v>3435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3370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3352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3925</v>
      </c>
      <c r="J2536" s="25">
        <v>1</v>
      </c>
      <c r="K2536" s="25">
        <v>1</v>
      </c>
      <c r="L2536" s="25">
        <f t="shared" si="306"/>
        <v>0</v>
      </c>
      <c r="M2536" s="25" t="s">
        <v>3380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3352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3926</v>
      </c>
      <c r="J2537" s="25">
        <v>1</v>
      </c>
      <c r="K2537" s="25">
        <v>1</v>
      </c>
      <c r="L2537" s="25">
        <f t="shared" si="306"/>
        <v>0</v>
      </c>
      <c r="M2537" s="25" t="s">
        <v>3381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3352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3927</v>
      </c>
      <c r="J2538" s="25">
        <v>1</v>
      </c>
      <c r="K2538" s="25">
        <v>1</v>
      </c>
      <c r="L2538" s="25">
        <f t="shared" si="306"/>
        <v>0</v>
      </c>
      <c r="M2538" s="25" t="s">
        <v>3373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3352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3928</v>
      </c>
      <c r="J2539" s="25">
        <v>1</v>
      </c>
      <c r="K2539" s="25">
        <v>1</v>
      </c>
      <c r="L2539" s="25">
        <f t="shared" si="306"/>
        <v>0</v>
      </c>
      <c r="M2539" s="25" t="s">
        <v>3423</v>
      </c>
      <c r="N2539" s="45">
        <v>45908</v>
      </c>
      <c r="O2539" s="54">
        <v>13594.5</v>
      </c>
      <c r="P2539" s="25" t="s">
        <v>3346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3352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3929</v>
      </c>
      <c r="J2540" s="25">
        <v>1</v>
      </c>
      <c r="K2540" s="25">
        <v>1</v>
      </c>
      <c r="L2540" s="25">
        <f t="shared" si="306"/>
        <v>0</v>
      </c>
      <c r="M2540" s="25" t="s">
        <v>3387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3352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3930</v>
      </c>
      <c r="J2541" s="25">
        <v>1</v>
      </c>
      <c r="K2541" s="25">
        <v>1</v>
      </c>
      <c r="L2541" s="25">
        <f t="shared" si="306"/>
        <v>0</v>
      </c>
      <c r="M2541" s="25" t="s">
        <v>3369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3356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4697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3356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3356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3606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3605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3356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3680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3357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3702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3703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3704</v>
      </c>
      <c r="N2547" s="45">
        <v>45920</v>
      </c>
      <c r="O2547" s="54">
        <v>2349.35</v>
      </c>
      <c r="P2547" s="25" t="s">
        <v>3706</v>
      </c>
      <c r="Q2547" s="25" t="s">
        <v>2078</v>
      </c>
      <c r="R2547" s="25" t="s">
        <v>849</v>
      </c>
      <c r="S2547" s="3">
        <v>4</v>
      </c>
      <c r="T2547" s="55"/>
      <c r="U2547" s="25" t="s">
        <v>3705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3390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3359</v>
      </c>
      <c r="I2549" s="25" t="s">
        <v>4176</v>
      </c>
      <c r="J2549" s="25">
        <v>1</v>
      </c>
      <c r="K2549" s="25">
        <v>1</v>
      </c>
      <c r="L2549" s="25">
        <f t="shared" si="306"/>
        <v>0</v>
      </c>
      <c r="M2549" s="25" t="s">
        <v>3391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3360</v>
      </c>
      <c r="I2550" s="25" t="s">
        <v>4177</v>
      </c>
      <c r="J2550" s="25">
        <v>1</v>
      </c>
      <c r="K2550" s="25">
        <v>1</v>
      </c>
      <c r="L2550" s="25">
        <f t="shared" si="306"/>
        <v>0</v>
      </c>
      <c r="M2550" s="25" t="s">
        <v>3392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3361</v>
      </c>
      <c r="I2551" s="25" t="s">
        <v>4178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3411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3362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3363</v>
      </c>
      <c r="I2552" s="25" t="s">
        <v>4179</v>
      </c>
      <c r="J2552" s="25">
        <v>1</v>
      </c>
      <c r="K2552" s="25">
        <v>1</v>
      </c>
      <c r="L2552" s="25">
        <f t="shared" si="313"/>
        <v>0</v>
      </c>
      <c r="M2552" s="25" t="s">
        <v>3421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3365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3362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3364</v>
      </c>
      <c r="I2553" s="25" t="s">
        <v>4180</v>
      </c>
      <c r="J2553" s="25">
        <v>1</v>
      </c>
      <c r="K2553" s="25">
        <v>1</v>
      </c>
      <c r="L2553" s="25">
        <f t="shared" si="313"/>
        <v>0</v>
      </c>
      <c r="M2553" s="25" t="s">
        <v>3412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3365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3397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3398</v>
      </c>
      <c r="I2554" s="25" t="s">
        <v>4181</v>
      </c>
      <c r="J2554" s="25">
        <v>1</v>
      </c>
      <c r="K2554" s="25">
        <v>1</v>
      </c>
      <c r="L2554" s="25">
        <f t="shared" si="313"/>
        <v>0</v>
      </c>
      <c r="M2554" s="25" t="s">
        <v>3408</v>
      </c>
      <c r="N2554" s="45">
        <v>45908</v>
      </c>
      <c r="O2554" s="54">
        <v>6165.9</v>
      </c>
      <c r="P2554" s="25" t="s">
        <v>3399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3397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4141</v>
      </c>
      <c r="J2555" s="25">
        <v>2</v>
      </c>
      <c r="K2555" s="25">
        <v>2</v>
      </c>
      <c r="L2555" s="25">
        <f t="shared" si="313"/>
        <v>0</v>
      </c>
      <c r="M2555" s="25" t="s">
        <v>3410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3401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3402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3418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3401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3403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3418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3436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3118</v>
      </c>
      <c r="J2558" s="25">
        <v>1</v>
      </c>
      <c r="K2558" s="25">
        <v>1</v>
      </c>
      <c r="L2558" s="25">
        <f t="shared" si="313"/>
        <v>0</v>
      </c>
      <c r="M2558" s="25" t="s">
        <v>3675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3436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3118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3440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3931</v>
      </c>
      <c r="J2560" s="25">
        <v>1</v>
      </c>
      <c r="K2560" s="25">
        <v>1</v>
      </c>
      <c r="L2560" s="25">
        <f t="shared" si="313"/>
        <v>0</v>
      </c>
      <c r="M2560" s="25" t="s">
        <v>3539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3440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3932</v>
      </c>
      <c r="J2561" s="25">
        <v>1</v>
      </c>
      <c r="K2561" s="25">
        <v>1</v>
      </c>
      <c r="L2561" s="25">
        <f t="shared" si="313"/>
        <v>0</v>
      </c>
      <c r="M2561" s="25" t="s">
        <v>3635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3440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3933</v>
      </c>
      <c r="J2562" s="25">
        <v>1</v>
      </c>
      <c r="K2562" s="25">
        <v>1</v>
      </c>
      <c r="L2562" s="25">
        <f t="shared" si="313"/>
        <v>0</v>
      </c>
      <c r="M2562" s="25" t="s">
        <v>3539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3440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3934</v>
      </c>
      <c r="J2563" s="25">
        <v>1</v>
      </c>
      <c r="K2563" s="25">
        <v>1</v>
      </c>
      <c r="L2563" s="25">
        <f t="shared" si="313"/>
        <v>0</v>
      </c>
      <c r="M2563" s="25" t="s">
        <v>3532</v>
      </c>
      <c r="N2563" s="45">
        <v>45913</v>
      </c>
      <c r="O2563" s="54">
        <v>11718</v>
      </c>
      <c r="P2563" s="25" t="s">
        <v>3441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3440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3935</v>
      </c>
      <c r="J2564" s="25">
        <v>1</v>
      </c>
      <c r="K2564" s="25">
        <v>1</v>
      </c>
      <c r="L2564" s="25">
        <f t="shared" si="313"/>
        <v>0</v>
      </c>
      <c r="M2564" s="25" t="s">
        <v>3558</v>
      </c>
      <c r="N2564" s="45">
        <v>45915</v>
      </c>
      <c r="O2564" s="54">
        <v>4464</v>
      </c>
      <c r="P2564" s="25" t="s">
        <v>3442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3440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3936</v>
      </c>
      <c r="J2565" s="25">
        <v>1</v>
      </c>
      <c r="K2565" s="25">
        <v>1</v>
      </c>
      <c r="L2565" s="25">
        <f t="shared" si="313"/>
        <v>0</v>
      </c>
      <c r="M2565" s="25" t="s">
        <v>3607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3440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3937</v>
      </c>
      <c r="J2566" s="25">
        <v>1</v>
      </c>
      <c r="K2566" s="25">
        <v>1</v>
      </c>
      <c r="L2566" s="25">
        <f t="shared" si="313"/>
        <v>0</v>
      </c>
      <c r="M2566" s="25" t="s">
        <v>3537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3440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3938</v>
      </c>
      <c r="J2567" s="25">
        <v>1</v>
      </c>
      <c r="K2567" s="25">
        <v>1</v>
      </c>
      <c r="L2567" s="25">
        <f t="shared" si="313"/>
        <v>0</v>
      </c>
      <c r="M2567" s="25" t="s">
        <v>3537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3440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3939</v>
      </c>
      <c r="J2568" s="25">
        <v>1</v>
      </c>
      <c r="K2568" s="25">
        <v>1</v>
      </c>
      <c r="L2568" s="25">
        <f t="shared" si="313"/>
        <v>0</v>
      </c>
      <c r="M2568" s="25" t="s">
        <v>3532</v>
      </c>
      <c r="N2568" s="45">
        <v>45913</v>
      </c>
      <c r="O2568" s="54">
        <v>13615.2</v>
      </c>
      <c r="P2568" s="25" t="s">
        <v>3441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3440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3940</v>
      </c>
      <c r="J2569" s="25">
        <v>1</v>
      </c>
      <c r="K2569" s="25">
        <v>1</v>
      </c>
      <c r="L2569" s="25">
        <f t="shared" si="313"/>
        <v>0</v>
      </c>
      <c r="M2569" s="25" t="s">
        <v>3532</v>
      </c>
      <c r="N2569" s="45">
        <v>45913</v>
      </c>
      <c r="O2569" s="54">
        <v>19641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3440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3941</v>
      </c>
      <c r="J2570" s="25">
        <v>1</v>
      </c>
      <c r="K2570" s="25">
        <v>1</v>
      </c>
      <c r="L2570" s="25">
        <f t="shared" si="313"/>
        <v>0</v>
      </c>
      <c r="M2570" s="25" t="s">
        <v>3635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3440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3942</v>
      </c>
      <c r="J2571" s="25">
        <v>1</v>
      </c>
      <c r="K2571" s="25">
        <v>1</v>
      </c>
      <c r="L2571" s="25">
        <f t="shared" si="313"/>
        <v>0</v>
      </c>
      <c r="M2571" s="25" t="s">
        <v>3537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3440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3943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3944</v>
      </c>
      <c r="J2573" s="25">
        <v>2</v>
      </c>
      <c r="K2573" s="25">
        <v>2</v>
      </c>
      <c r="L2573" s="25">
        <f t="shared" si="313"/>
        <v>0</v>
      </c>
      <c r="M2573" s="25" t="s">
        <v>3532</v>
      </c>
      <c r="N2573" s="45">
        <v>45913</v>
      </c>
      <c r="O2573" s="54">
        <v>20980.799999999999</v>
      </c>
      <c r="P2573" s="25" t="s">
        <v>3441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3440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3945</v>
      </c>
      <c r="J2574" s="25">
        <v>1</v>
      </c>
      <c r="K2574" s="25">
        <v>1</v>
      </c>
      <c r="L2574" s="25">
        <f t="shared" si="313"/>
        <v>0</v>
      </c>
      <c r="M2574" s="25" t="s">
        <v>3539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3440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3946</v>
      </c>
      <c r="J2575" s="25">
        <v>1</v>
      </c>
      <c r="K2575" s="25">
        <v>1</v>
      </c>
      <c r="L2575" s="25">
        <f t="shared" si="313"/>
        <v>0</v>
      </c>
      <c r="M2575" s="25" t="s">
        <v>3537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3440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3947</v>
      </c>
      <c r="J2576" s="25">
        <v>1</v>
      </c>
      <c r="K2576" s="25">
        <v>1</v>
      </c>
      <c r="L2576" s="25">
        <f t="shared" si="313"/>
        <v>0</v>
      </c>
      <c r="M2576" s="25" t="s">
        <v>3537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3440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3948</v>
      </c>
      <c r="J2577" s="25">
        <v>1</v>
      </c>
      <c r="K2577" s="25">
        <v>1</v>
      </c>
      <c r="L2577" s="25">
        <f t="shared" si="313"/>
        <v>0</v>
      </c>
      <c r="M2577" s="25" t="s">
        <v>3539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3440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3949</v>
      </c>
      <c r="J2578" s="25">
        <v>1</v>
      </c>
      <c r="K2578" s="25">
        <v>1</v>
      </c>
      <c r="L2578" s="25">
        <f t="shared" si="313"/>
        <v>0</v>
      </c>
      <c r="M2578" s="25" t="s">
        <v>3539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3440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3950</v>
      </c>
      <c r="J2579" s="25">
        <v>1</v>
      </c>
      <c r="K2579" s="25">
        <v>1</v>
      </c>
      <c r="L2579" s="25">
        <f t="shared" si="313"/>
        <v>0</v>
      </c>
      <c r="M2579" s="25" t="s">
        <v>3537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3440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3951</v>
      </c>
      <c r="J2580" s="25">
        <v>1</v>
      </c>
      <c r="K2580" s="25">
        <v>1</v>
      </c>
      <c r="L2580" s="25">
        <f t="shared" si="313"/>
        <v>0</v>
      </c>
      <c r="M2580" s="25" t="s">
        <v>3537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3440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3952</v>
      </c>
      <c r="J2581" s="25">
        <v>1</v>
      </c>
      <c r="K2581" s="25">
        <v>1</v>
      </c>
      <c r="L2581" s="25">
        <f t="shared" si="313"/>
        <v>0</v>
      </c>
      <c r="M2581" s="25" t="s">
        <v>3525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3440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3953</v>
      </c>
      <c r="J2582" s="25">
        <v>1</v>
      </c>
      <c r="K2582" s="25">
        <v>1</v>
      </c>
      <c r="L2582" s="25">
        <f t="shared" si="313"/>
        <v>0</v>
      </c>
      <c r="M2582" s="25" t="s">
        <v>3607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3440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3954</v>
      </c>
      <c r="J2583" s="25">
        <v>1</v>
      </c>
      <c r="K2583" s="25">
        <v>1</v>
      </c>
      <c r="L2583" s="25">
        <f t="shared" si="313"/>
        <v>0</v>
      </c>
      <c r="M2583" s="25" t="s">
        <v>3539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3440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3955</v>
      </c>
      <c r="J2584" s="25">
        <v>1</v>
      </c>
      <c r="K2584" s="25">
        <v>1</v>
      </c>
      <c r="L2584" s="25">
        <f t="shared" si="313"/>
        <v>0</v>
      </c>
      <c r="M2584" s="25" t="s">
        <v>3537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3440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3956</v>
      </c>
      <c r="J2585" s="25">
        <v>1</v>
      </c>
      <c r="K2585" s="25">
        <v>1</v>
      </c>
      <c r="L2585" s="25">
        <f t="shared" si="313"/>
        <v>0</v>
      </c>
      <c r="M2585" s="25" t="s">
        <v>3532</v>
      </c>
      <c r="N2585" s="45">
        <v>45913</v>
      </c>
      <c r="O2585" s="54">
        <v>33368.400000000001</v>
      </c>
      <c r="P2585" s="25" t="s">
        <v>3441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3440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3957</v>
      </c>
      <c r="J2586" s="25">
        <v>1</v>
      </c>
      <c r="K2586" s="25">
        <v>1</v>
      </c>
      <c r="L2586" s="25">
        <f t="shared" si="313"/>
        <v>0</v>
      </c>
      <c r="M2586" s="25" t="s">
        <v>3537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3440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3958</v>
      </c>
      <c r="J2587" s="25">
        <v>1</v>
      </c>
      <c r="K2587" s="25">
        <v>1</v>
      </c>
      <c r="L2587" s="25">
        <f t="shared" si="313"/>
        <v>0</v>
      </c>
      <c r="M2587" s="25" t="s">
        <v>3539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3440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3959</v>
      </c>
      <c r="J2588" s="25">
        <v>1</v>
      </c>
      <c r="K2588" s="25">
        <v>1</v>
      </c>
      <c r="L2588" s="25">
        <f t="shared" si="313"/>
        <v>0</v>
      </c>
      <c r="M2588" s="25" t="s">
        <v>3607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3440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3960</v>
      </c>
      <c r="J2589" s="25">
        <v>1</v>
      </c>
      <c r="K2589" s="25">
        <v>1</v>
      </c>
      <c r="L2589" s="25">
        <f t="shared" si="313"/>
        <v>0</v>
      </c>
      <c r="M2589" s="25" t="s">
        <v>3539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3440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3961</v>
      </c>
      <c r="J2590" s="25">
        <v>1</v>
      </c>
      <c r="K2590" s="25">
        <v>1</v>
      </c>
      <c r="L2590" s="25">
        <f t="shared" si="313"/>
        <v>0</v>
      </c>
      <c r="M2590" s="25" t="s">
        <v>3635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3440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3962</v>
      </c>
      <c r="J2591" s="25">
        <v>2</v>
      </c>
      <c r="K2591" s="25">
        <v>2</v>
      </c>
      <c r="L2591" s="25">
        <f t="shared" si="313"/>
        <v>0</v>
      </c>
      <c r="M2591" s="25" t="s">
        <v>3524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3440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3963</v>
      </c>
      <c r="J2592" s="25">
        <v>1</v>
      </c>
      <c r="K2592" s="25">
        <v>1</v>
      </c>
      <c r="L2592" s="25">
        <f t="shared" si="313"/>
        <v>0</v>
      </c>
      <c r="M2592" s="25" t="s">
        <v>3635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3440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3964</v>
      </c>
      <c r="J2593" s="25">
        <v>1</v>
      </c>
      <c r="K2593" s="25">
        <v>1</v>
      </c>
      <c r="L2593" s="25">
        <f t="shared" si="313"/>
        <v>0</v>
      </c>
      <c r="M2593" s="25" t="s">
        <v>3635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3440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3965</v>
      </c>
      <c r="J2594" s="25">
        <v>1</v>
      </c>
      <c r="K2594" s="25">
        <v>1</v>
      </c>
      <c r="L2594" s="25">
        <f t="shared" si="313"/>
        <v>0</v>
      </c>
      <c r="M2594" s="25" t="s">
        <v>3458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3440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3440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3967</v>
      </c>
      <c r="J2596" s="25">
        <v>1</v>
      </c>
      <c r="K2596" s="25">
        <v>1</v>
      </c>
      <c r="L2596" s="25">
        <f t="shared" si="313"/>
        <v>0</v>
      </c>
      <c r="M2596" s="25" t="s">
        <v>3458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3440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3968</v>
      </c>
      <c r="J2597" s="25">
        <v>1</v>
      </c>
      <c r="K2597" s="25">
        <v>1</v>
      </c>
      <c r="L2597" s="25">
        <f t="shared" si="313"/>
        <v>0</v>
      </c>
      <c r="M2597" s="25" t="s">
        <v>3458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3440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3969</v>
      </c>
      <c r="J2598" s="25">
        <v>1</v>
      </c>
      <c r="K2598" s="25">
        <v>1</v>
      </c>
      <c r="L2598" s="25">
        <f t="shared" si="313"/>
        <v>0</v>
      </c>
      <c r="M2598" s="25" t="s">
        <v>3538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3440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3970</v>
      </c>
      <c r="J2599" s="25">
        <v>1</v>
      </c>
      <c r="K2599" s="25">
        <v>1</v>
      </c>
      <c r="L2599" s="25">
        <f t="shared" si="313"/>
        <v>0</v>
      </c>
      <c r="M2599" s="25" t="s">
        <v>3538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3440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3971</v>
      </c>
      <c r="J2600" s="25">
        <v>2</v>
      </c>
      <c r="K2600" s="25">
        <v>2</v>
      </c>
      <c r="L2600" s="25">
        <f t="shared" si="313"/>
        <v>0</v>
      </c>
      <c r="M2600" s="25" t="s">
        <v>3546</v>
      </c>
      <c r="N2600" s="45">
        <v>45913</v>
      </c>
      <c r="O2600" s="54">
        <v>15177.6</v>
      </c>
      <c r="P2600" s="25" t="s">
        <v>192</v>
      </c>
      <c r="Q2600" s="25" t="s">
        <v>3562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3440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3972</v>
      </c>
      <c r="J2601" s="25">
        <v>1</v>
      </c>
      <c r="K2601" s="25">
        <v>1</v>
      </c>
      <c r="L2601" s="25">
        <f t="shared" si="313"/>
        <v>0</v>
      </c>
      <c r="M2601" s="25" t="s">
        <v>3540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3440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3973</v>
      </c>
      <c r="J2602" s="25">
        <v>1</v>
      </c>
      <c r="K2602" s="25">
        <v>1</v>
      </c>
      <c r="L2602" s="25">
        <f t="shared" si="313"/>
        <v>0</v>
      </c>
      <c r="M2602" s="25" t="s">
        <v>3538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3440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3974</v>
      </c>
      <c r="J2603" s="25">
        <v>1</v>
      </c>
      <c r="K2603" s="25">
        <v>1</v>
      </c>
      <c r="L2603" s="25">
        <f t="shared" si="313"/>
        <v>0</v>
      </c>
      <c r="M2603" s="25" t="s">
        <v>3540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3440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3975</v>
      </c>
      <c r="J2604" s="25">
        <v>1</v>
      </c>
      <c r="K2604" s="25">
        <v>1</v>
      </c>
      <c r="L2604" s="25">
        <f t="shared" si="313"/>
        <v>0</v>
      </c>
      <c r="M2604" s="25" t="s">
        <v>3459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3440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3976</v>
      </c>
      <c r="J2605" s="25">
        <v>1</v>
      </c>
      <c r="K2605" s="25">
        <v>1</v>
      </c>
      <c r="L2605" s="25">
        <f t="shared" si="313"/>
        <v>0</v>
      </c>
      <c r="M2605" s="25" t="s">
        <v>3540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3440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3977</v>
      </c>
      <c r="J2606" s="25">
        <v>1</v>
      </c>
      <c r="K2606" s="25">
        <v>1</v>
      </c>
      <c r="L2606" s="25">
        <f t="shared" si="313"/>
        <v>0</v>
      </c>
      <c r="M2606" s="25" t="s">
        <v>3459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3440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3978</v>
      </c>
      <c r="J2607" s="25">
        <v>1</v>
      </c>
      <c r="K2607" s="25">
        <v>1</v>
      </c>
      <c r="L2607" s="25">
        <f t="shared" si="313"/>
        <v>0</v>
      </c>
      <c r="M2607" s="25" t="s">
        <v>3607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3440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3979</v>
      </c>
      <c r="J2608" s="25">
        <v>1</v>
      </c>
      <c r="K2608" s="25">
        <v>1</v>
      </c>
      <c r="L2608" s="25">
        <f t="shared" si="313"/>
        <v>0</v>
      </c>
      <c r="M2608" s="25" t="s">
        <v>3538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3440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3980</v>
      </c>
      <c r="J2609" s="25">
        <v>1</v>
      </c>
      <c r="K2609" s="25">
        <v>1</v>
      </c>
      <c r="L2609" s="25">
        <f t="shared" si="313"/>
        <v>0</v>
      </c>
      <c r="M2609" s="25" t="s">
        <v>3531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3440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3981</v>
      </c>
      <c r="J2610" s="25">
        <v>1</v>
      </c>
      <c r="K2610" s="25">
        <v>1</v>
      </c>
      <c r="L2610" s="25">
        <f t="shared" si="313"/>
        <v>0</v>
      </c>
      <c r="M2610" s="25" t="s">
        <v>3529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3440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3766</v>
      </c>
      <c r="J2611" s="25">
        <v>1</v>
      </c>
      <c r="K2611" s="25">
        <v>1</v>
      </c>
      <c r="L2611" s="25">
        <f t="shared" si="313"/>
        <v>0</v>
      </c>
      <c r="M2611" s="25" t="s">
        <v>3459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3440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3807</v>
      </c>
      <c r="J2612" s="25">
        <v>1</v>
      </c>
      <c r="K2612" s="25">
        <v>1</v>
      </c>
      <c r="L2612" s="25">
        <f t="shared" si="313"/>
        <v>0</v>
      </c>
      <c r="M2612" s="25" t="s">
        <v>3538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3440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3982</v>
      </c>
      <c r="J2613" s="25">
        <v>1</v>
      </c>
      <c r="K2613" s="25">
        <v>1</v>
      </c>
      <c r="L2613" s="25">
        <f t="shared" si="313"/>
        <v>0</v>
      </c>
      <c r="M2613" s="25" t="s">
        <v>3538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3440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3983</v>
      </c>
      <c r="J2614" s="25">
        <v>1</v>
      </c>
      <c r="K2614" s="25">
        <v>1</v>
      </c>
      <c r="L2614" s="25">
        <f t="shared" si="313"/>
        <v>0</v>
      </c>
      <c r="M2614" s="25" t="s">
        <v>3538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3440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3984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3460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3440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3985</v>
      </c>
      <c r="J2616" s="25">
        <v>1</v>
      </c>
      <c r="K2616" s="25">
        <v>1</v>
      </c>
      <c r="L2616" s="25">
        <f t="shared" si="320"/>
        <v>0</v>
      </c>
      <c r="M2616" s="25" t="s">
        <v>3529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3986</v>
      </c>
      <c r="J2617" s="25">
        <v>1</v>
      </c>
      <c r="K2617" s="25">
        <v>1</v>
      </c>
      <c r="L2617" s="25">
        <f t="shared" si="320"/>
        <v>0</v>
      </c>
      <c r="M2617" s="25" t="s">
        <v>3459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3440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3987</v>
      </c>
      <c r="J2618" s="25">
        <v>1</v>
      </c>
      <c r="K2618" s="25">
        <v>1</v>
      </c>
      <c r="L2618" s="25">
        <f t="shared" si="320"/>
        <v>0</v>
      </c>
      <c r="M2618" s="25" t="s">
        <v>3529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3440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3987</v>
      </c>
      <c r="J2619" s="25">
        <v>1</v>
      </c>
      <c r="K2619" s="25">
        <v>1</v>
      </c>
      <c r="L2619" s="25">
        <f t="shared" si="320"/>
        <v>0</v>
      </c>
      <c r="M2619" s="25" t="s">
        <v>3544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3440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3988</v>
      </c>
      <c r="J2620" s="25">
        <v>1</v>
      </c>
      <c r="K2620" s="25">
        <v>1</v>
      </c>
      <c r="L2620" s="25">
        <f t="shared" si="320"/>
        <v>0</v>
      </c>
      <c r="M2620" s="25" t="s">
        <v>3551</v>
      </c>
      <c r="N2620" s="45">
        <v>45915</v>
      </c>
      <c r="O2620" s="54">
        <v>11284</v>
      </c>
      <c r="P2620" s="25" t="s">
        <v>225</v>
      </c>
      <c r="Q2620" s="25" t="s">
        <v>3566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3989</v>
      </c>
      <c r="J2621" s="25">
        <v>1</v>
      </c>
      <c r="K2621" s="25">
        <v>1</v>
      </c>
      <c r="L2621" s="25">
        <f t="shared" si="320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3440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3990</v>
      </c>
      <c r="J2622" s="25">
        <v>1</v>
      </c>
      <c r="K2622" s="25">
        <v>1</v>
      </c>
      <c r="L2622" s="25">
        <f t="shared" si="320"/>
        <v>0</v>
      </c>
      <c r="M2622" s="25" t="s">
        <v>3547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3991</v>
      </c>
      <c r="J2623" s="25">
        <v>1</v>
      </c>
      <c r="K2623" s="25">
        <v>1</v>
      </c>
      <c r="L2623" s="25">
        <f t="shared" si="320"/>
        <v>0</v>
      </c>
      <c r="M2623" s="25" t="s">
        <v>3633</v>
      </c>
      <c r="N2623" s="45">
        <v>45916</v>
      </c>
      <c r="O2623" s="54">
        <v>44407.5</v>
      </c>
      <c r="P2623" s="25" t="s">
        <v>3443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3440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3992</v>
      </c>
      <c r="J2624" s="25">
        <v>1</v>
      </c>
      <c r="K2624" s="25">
        <v>1</v>
      </c>
      <c r="L2624" s="25">
        <f t="shared" si="320"/>
        <v>0</v>
      </c>
      <c r="M2624" s="25" t="s">
        <v>3540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3440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3993</v>
      </c>
      <c r="J2625" s="25">
        <v>1</v>
      </c>
      <c r="K2625" s="25">
        <v>1</v>
      </c>
      <c r="L2625" s="25">
        <f t="shared" si="320"/>
        <v>0</v>
      </c>
      <c r="M2625" s="25" t="s">
        <v>3538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3440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3994</v>
      </c>
      <c r="J2626" s="25">
        <v>1</v>
      </c>
      <c r="K2626" s="25">
        <v>1</v>
      </c>
      <c r="L2626" s="25">
        <f t="shared" si="320"/>
        <v>0</v>
      </c>
      <c r="M2626" s="25" t="s">
        <v>3531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3440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3995</v>
      </c>
      <c r="J2627" s="25">
        <v>1</v>
      </c>
      <c r="K2627" s="25">
        <v>1</v>
      </c>
      <c r="L2627" s="25">
        <f t="shared" si="320"/>
        <v>0</v>
      </c>
      <c r="M2627" s="25" t="s">
        <v>3531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3440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3996</v>
      </c>
      <c r="J2628" s="25">
        <v>1</v>
      </c>
      <c r="K2628" s="25">
        <v>1</v>
      </c>
      <c r="L2628" s="25">
        <f t="shared" si="320"/>
        <v>0</v>
      </c>
      <c r="M2628" s="25" t="s">
        <v>3638</v>
      </c>
      <c r="N2628" s="45">
        <v>45918</v>
      </c>
      <c r="O2628" s="54">
        <v>43826.25</v>
      </c>
      <c r="P2628" s="25" t="s">
        <v>3444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3440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3997</v>
      </c>
      <c r="J2629" s="25">
        <v>1</v>
      </c>
      <c r="K2629" s="25">
        <v>1</v>
      </c>
      <c r="L2629" s="25">
        <f t="shared" si="320"/>
        <v>0</v>
      </c>
      <c r="M2629" s="25" t="s">
        <v>3540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3440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3998</v>
      </c>
      <c r="J2630" s="25">
        <v>1</v>
      </c>
      <c r="K2630" s="25">
        <v>1</v>
      </c>
      <c r="L2630" s="25">
        <f t="shared" si="320"/>
        <v>0</v>
      </c>
      <c r="M2630" s="25" t="s">
        <v>3684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3445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3440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3999</v>
      </c>
      <c r="J2631" s="25">
        <v>1</v>
      </c>
      <c r="K2631" s="25">
        <v>1</v>
      </c>
      <c r="L2631" s="25">
        <f t="shared" si="320"/>
        <v>0</v>
      </c>
      <c r="M2631" s="25" t="s">
        <v>3684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3445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3440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4000</v>
      </c>
      <c r="J2632" s="25">
        <v>1</v>
      </c>
      <c r="K2632" s="25">
        <v>1</v>
      </c>
      <c r="L2632" s="25">
        <f t="shared" si="320"/>
        <v>0</v>
      </c>
      <c r="M2632" s="25" t="s">
        <v>3538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3440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4001</v>
      </c>
      <c r="J2633" s="25">
        <v>1</v>
      </c>
      <c r="K2633" s="25">
        <v>1</v>
      </c>
      <c r="L2633" s="25">
        <f t="shared" si="320"/>
        <v>0</v>
      </c>
      <c r="M2633" s="25" t="s">
        <v>3524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3440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4002</v>
      </c>
      <c r="J2634" s="25">
        <v>1</v>
      </c>
      <c r="K2634" s="25">
        <v>1</v>
      </c>
      <c r="L2634" s="25">
        <f t="shared" si="320"/>
        <v>0</v>
      </c>
      <c r="M2634" s="25" t="s">
        <v>3540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3440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4003</v>
      </c>
      <c r="J2635" s="25">
        <v>1</v>
      </c>
      <c r="K2635" s="25">
        <v>1</v>
      </c>
      <c r="L2635" s="25">
        <f t="shared" si="320"/>
        <v>0</v>
      </c>
      <c r="M2635" s="25" t="s">
        <v>3540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3440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4004</v>
      </c>
      <c r="J2636" s="25">
        <v>1</v>
      </c>
      <c r="K2636" s="25">
        <v>1</v>
      </c>
      <c r="L2636" s="25">
        <f t="shared" si="320"/>
        <v>0</v>
      </c>
      <c r="M2636" s="25" t="s">
        <v>3540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3440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4005</v>
      </c>
      <c r="J2637" s="25">
        <v>1</v>
      </c>
      <c r="K2637" s="25">
        <v>1</v>
      </c>
      <c r="L2637" s="25">
        <f t="shared" si="320"/>
        <v>0</v>
      </c>
      <c r="M2637" s="25" t="s">
        <v>3528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3440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4006</v>
      </c>
      <c r="J2638" s="25">
        <v>1</v>
      </c>
      <c r="K2638" s="25">
        <v>1</v>
      </c>
      <c r="L2638" s="25">
        <f t="shared" si="320"/>
        <v>0</v>
      </c>
      <c r="M2638" s="25" t="s">
        <v>3540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3440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3826</v>
      </c>
      <c r="J2639" s="25">
        <v>1</v>
      </c>
      <c r="K2639" s="25">
        <v>1</v>
      </c>
      <c r="L2639" s="25">
        <f t="shared" si="320"/>
        <v>0</v>
      </c>
      <c r="M2639" s="25" t="s">
        <v>3528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3827</v>
      </c>
      <c r="J2640" s="25">
        <v>2</v>
      </c>
      <c r="K2640" s="25">
        <v>2</v>
      </c>
      <c r="L2640" s="25">
        <f t="shared" si="320"/>
        <v>0</v>
      </c>
      <c r="M2640" s="25" t="s">
        <v>3524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3827</v>
      </c>
      <c r="J2641" s="25">
        <v>1</v>
      </c>
      <c r="K2641" s="25">
        <v>1</v>
      </c>
      <c r="L2641" s="25">
        <f t="shared" si="320"/>
        <v>0</v>
      </c>
      <c r="M2641" s="25" t="s">
        <v>3528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3440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4007</v>
      </c>
      <c r="J2642" s="25">
        <v>1</v>
      </c>
      <c r="K2642" s="25">
        <v>1</v>
      </c>
      <c r="L2642" s="25">
        <f t="shared" si="320"/>
        <v>0</v>
      </c>
      <c r="M2642" s="25" t="s">
        <v>3540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3440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4008</v>
      </c>
      <c r="J2643" s="25">
        <v>2</v>
      </c>
      <c r="K2643" s="25">
        <v>2</v>
      </c>
      <c r="L2643" s="25">
        <f t="shared" si="320"/>
        <v>0</v>
      </c>
      <c r="M2643" s="25" t="s">
        <v>3524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3440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3828</v>
      </c>
      <c r="J2644" s="25">
        <v>1</v>
      </c>
      <c r="K2644" s="25">
        <v>1</v>
      </c>
      <c r="L2644" s="25">
        <f t="shared" si="320"/>
        <v>0</v>
      </c>
      <c r="M2644" s="25" t="s">
        <v>3528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3440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4009</v>
      </c>
      <c r="J2645" s="25">
        <v>1</v>
      </c>
      <c r="K2645" s="25">
        <v>1</v>
      </c>
      <c r="L2645" s="25">
        <f t="shared" si="320"/>
        <v>0</v>
      </c>
      <c r="M2645" s="25" t="s">
        <v>3528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3440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4010</v>
      </c>
      <c r="J2646" s="25">
        <v>1</v>
      </c>
      <c r="K2646" s="25">
        <v>1</v>
      </c>
      <c r="L2646" s="25">
        <f t="shared" si="320"/>
        <v>0</v>
      </c>
      <c r="M2646" s="25" t="s">
        <v>3540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3440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4011</v>
      </c>
      <c r="J2647" s="25">
        <v>1</v>
      </c>
      <c r="K2647" s="25">
        <v>1</v>
      </c>
      <c r="L2647" s="25">
        <f t="shared" si="320"/>
        <v>0</v>
      </c>
      <c r="M2647" s="25" t="s">
        <v>3524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4012</v>
      </c>
      <c r="J2648" s="25">
        <v>2</v>
      </c>
      <c r="K2648" s="25">
        <v>2</v>
      </c>
      <c r="L2648" s="25">
        <f t="shared" si="320"/>
        <v>0</v>
      </c>
      <c r="M2648" s="25" t="s">
        <v>3524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3440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4013</v>
      </c>
      <c r="J2649" s="25">
        <v>1</v>
      </c>
      <c r="K2649" s="25">
        <v>1</v>
      </c>
      <c r="L2649" s="25">
        <f t="shared" si="320"/>
        <v>0</v>
      </c>
      <c r="M2649" s="25" t="s">
        <v>3524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3440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4014</v>
      </c>
      <c r="J2650" s="25">
        <v>2</v>
      </c>
      <c r="K2650" s="25">
        <v>2</v>
      </c>
      <c r="L2650" s="25">
        <f t="shared" si="320"/>
        <v>0</v>
      </c>
      <c r="M2650" s="25" t="s">
        <v>3524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3440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4015</v>
      </c>
      <c r="J2651" s="25">
        <v>3</v>
      </c>
      <c r="K2651" s="25">
        <v>3</v>
      </c>
      <c r="L2651" s="25">
        <f t="shared" si="320"/>
        <v>0</v>
      </c>
      <c r="M2651" s="25" t="s">
        <v>3524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3440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4016</v>
      </c>
      <c r="J2652" s="25">
        <v>1</v>
      </c>
      <c r="K2652" s="25">
        <v>1</v>
      </c>
      <c r="L2652" s="25">
        <f t="shared" si="320"/>
        <v>0</v>
      </c>
      <c r="M2652" s="25" t="s">
        <v>3540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3440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4016</v>
      </c>
      <c r="J2653" s="25">
        <v>1</v>
      </c>
      <c r="K2653" s="25">
        <v>1</v>
      </c>
      <c r="L2653" s="25">
        <f t="shared" si="320"/>
        <v>0</v>
      </c>
      <c r="M2653" s="25" t="s">
        <v>3524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3440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4017</v>
      </c>
      <c r="J2654" s="25">
        <v>3</v>
      </c>
      <c r="K2654" s="25">
        <v>3</v>
      </c>
      <c r="L2654" s="25">
        <f t="shared" si="320"/>
        <v>0</v>
      </c>
      <c r="M2654" s="25" t="s">
        <v>3524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3440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4018</v>
      </c>
      <c r="J2655" s="25">
        <v>2</v>
      </c>
      <c r="K2655" s="25">
        <v>2</v>
      </c>
      <c r="L2655" s="25">
        <f t="shared" si="320"/>
        <v>0</v>
      </c>
      <c r="M2655" s="25" t="s">
        <v>3524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3440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4019</v>
      </c>
      <c r="J2656" s="25">
        <v>1</v>
      </c>
      <c r="K2656" s="25">
        <v>1</v>
      </c>
      <c r="L2656" s="25">
        <f t="shared" si="320"/>
        <v>0</v>
      </c>
      <c r="M2656" s="25" t="s">
        <v>3524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3440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4020</v>
      </c>
      <c r="J2657" s="25">
        <v>1</v>
      </c>
      <c r="K2657" s="25">
        <v>1</v>
      </c>
      <c r="L2657" s="25">
        <f t="shared" si="320"/>
        <v>0</v>
      </c>
      <c r="M2657" s="25" t="s">
        <v>3528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3440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4021</v>
      </c>
      <c r="J2658" s="25">
        <v>10</v>
      </c>
      <c r="K2658" s="25">
        <v>10</v>
      </c>
      <c r="L2658" s="25">
        <f t="shared" si="320"/>
        <v>0</v>
      </c>
      <c r="M2658" s="25" t="s">
        <v>3629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3440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4022</v>
      </c>
      <c r="J2659" s="25">
        <v>1</v>
      </c>
      <c r="K2659" s="25">
        <v>1</v>
      </c>
      <c r="L2659" s="25">
        <f t="shared" si="320"/>
        <v>0</v>
      </c>
      <c r="M2659" s="25" t="s">
        <v>3523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3440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4023</v>
      </c>
      <c r="J2660" s="25">
        <v>1</v>
      </c>
      <c r="K2660" s="25">
        <v>1</v>
      </c>
      <c r="L2660" s="25">
        <f t="shared" si="320"/>
        <v>0</v>
      </c>
      <c r="M2660" s="25" t="s">
        <v>3532</v>
      </c>
      <c r="N2660" s="45">
        <v>45913</v>
      </c>
      <c r="O2660" s="54">
        <v>39060</v>
      </c>
      <c r="P2660" s="25" t="s">
        <v>3441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3440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4024</v>
      </c>
      <c r="J2661" s="25">
        <v>1</v>
      </c>
      <c r="K2661" s="25">
        <v>1</v>
      </c>
      <c r="L2661" s="25">
        <f t="shared" si="320"/>
        <v>0</v>
      </c>
      <c r="M2661" s="25" t="s">
        <v>3547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3440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3919</v>
      </c>
      <c r="J2662" s="25">
        <v>1</v>
      </c>
      <c r="K2662" s="25">
        <v>1</v>
      </c>
      <c r="L2662" s="25">
        <f t="shared" si="320"/>
        <v>0</v>
      </c>
      <c r="M2662" s="25" t="s">
        <v>3537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3440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3919</v>
      </c>
      <c r="J2663" s="25">
        <v>1</v>
      </c>
      <c r="K2663" s="25">
        <v>1</v>
      </c>
      <c r="L2663" s="25">
        <f t="shared" si="320"/>
        <v>0</v>
      </c>
      <c r="M2663" s="25" t="s">
        <v>3539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4025</v>
      </c>
      <c r="J2664" s="25">
        <v>1</v>
      </c>
      <c r="K2664" s="25">
        <v>1</v>
      </c>
      <c r="L2664" s="25">
        <f t="shared" si="320"/>
        <v>0</v>
      </c>
      <c r="M2664" s="25" t="s">
        <v>3527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3440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4026</v>
      </c>
      <c r="J2665" s="25">
        <v>1</v>
      </c>
      <c r="K2665" s="25">
        <v>1</v>
      </c>
      <c r="L2665" s="25">
        <f t="shared" si="320"/>
        <v>0</v>
      </c>
      <c r="M2665" s="25" t="s">
        <v>3537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3440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4027</v>
      </c>
      <c r="J2666" s="25">
        <v>1</v>
      </c>
      <c r="K2666" s="25">
        <v>1</v>
      </c>
      <c r="L2666" s="25">
        <f t="shared" si="320"/>
        <v>0</v>
      </c>
      <c r="M2666" s="25" t="s">
        <v>3537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3440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4028</v>
      </c>
      <c r="J2667" s="25">
        <v>1</v>
      </c>
      <c r="K2667" s="25">
        <v>1</v>
      </c>
      <c r="L2667" s="25">
        <f t="shared" si="320"/>
        <v>0</v>
      </c>
      <c r="M2667" s="25" t="s">
        <v>3537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3440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4029</v>
      </c>
      <c r="J2668" s="25">
        <v>1</v>
      </c>
      <c r="K2668" s="25">
        <v>1</v>
      </c>
      <c r="L2668" s="25">
        <f t="shared" si="320"/>
        <v>0</v>
      </c>
      <c r="M2668" s="25" t="s">
        <v>3530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3440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4030</v>
      </c>
      <c r="J2669" s="25">
        <v>1</v>
      </c>
      <c r="K2669" s="25">
        <v>1</v>
      </c>
      <c r="L2669" s="25">
        <f t="shared" si="320"/>
        <v>0</v>
      </c>
      <c r="M2669" s="25" t="s">
        <v>3549</v>
      </c>
      <c r="N2669" s="45">
        <v>45915</v>
      </c>
      <c r="O2669" s="54">
        <v>41447</v>
      </c>
      <c r="P2669" s="25" t="s">
        <v>899</v>
      </c>
      <c r="Q2669" s="25" t="s">
        <v>3565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3440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4031</v>
      </c>
      <c r="J2670" s="25">
        <v>2</v>
      </c>
      <c r="K2670" s="25">
        <v>2</v>
      </c>
      <c r="L2670" s="25">
        <f t="shared" si="320"/>
        <v>0</v>
      </c>
      <c r="M2670" s="25" t="s">
        <v>3538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3440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4032</v>
      </c>
      <c r="J2671" s="25">
        <v>1</v>
      </c>
      <c r="K2671" s="25">
        <v>1</v>
      </c>
      <c r="L2671" s="25">
        <f t="shared" si="320"/>
        <v>0</v>
      </c>
      <c r="M2671" s="25" t="s">
        <v>3558</v>
      </c>
      <c r="N2671" s="45">
        <v>45915</v>
      </c>
      <c r="O2671" s="54">
        <v>10912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3440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4033</v>
      </c>
      <c r="J2672" s="25">
        <v>1</v>
      </c>
      <c r="K2672" s="25">
        <v>1</v>
      </c>
      <c r="L2672" s="25">
        <f t="shared" si="320"/>
        <v>0</v>
      </c>
      <c r="M2672" s="25" t="s">
        <v>3538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3440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4034</v>
      </c>
      <c r="J2673" s="25">
        <v>1</v>
      </c>
      <c r="K2673" s="25">
        <v>1</v>
      </c>
      <c r="L2673" s="25">
        <f t="shared" si="320"/>
        <v>0</v>
      </c>
      <c r="M2673" s="25" t="s">
        <v>3558</v>
      </c>
      <c r="N2673" s="45">
        <v>45915</v>
      </c>
      <c r="O2673" s="54">
        <v>5456</v>
      </c>
      <c r="P2673" s="25" t="s">
        <v>3442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3440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4035</v>
      </c>
      <c r="J2674" s="25">
        <v>1</v>
      </c>
      <c r="K2674" s="25">
        <v>1</v>
      </c>
      <c r="L2674" s="25">
        <f t="shared" si="320"/>
        <v>0</v>
      </c>
      <c r="M2674" s="25" t="s">
        <v>3539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3440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4036</v>
      </c>
      <c r="J2675" s="25">
        <v>1</v>
      </c>
      <c r="K2675" s="25">
        <v>1</v>
      </c>
      <c r="L2675" s="25">
        <f t="shared" si="320"/>
        <v>0</v>
      </c>
      <c r="M2675" s="25" t="s">
        <v>3539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3440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4037</v>
      </c>
      <c r="J2676" s="25">
        <v>1</v>
      </c>
      <c r="K2676" s="25">
        <v>1</v>
      </c>
      <c r="L2676" s="25">
        <f t="shared" si="320"/>
        <v>0</v>
      </c>
      <c r="M2676" s="25" t="s">
        <v>3539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3440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4038</v>
      </c>
      <c r="J2677" s="25">
        <v>1</v>
      </c>
      <c r="K2677" s="25">
        <v>1</v>
      </c>
      <c r="L2677" s="25">
        <f t="shared" si="320"/>
        <v>0</v>
      </c>
      <c r="M2677" s="25" t="s">
        <v>3537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3440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4039</v>
      </c>
      <c r="J2678" s="25">
        <v>1</v>
      </c>
      <c r="K2678" s="25">
        <v>1</v>
      </c>
      <c r="L2678" s="25">
        <f t="shared" si="320"/>
        <v>0</v>
      </c>
      <c r="M2678" s="25" t="s">
        <v>3635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3440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4040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3537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3440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4041</v>
      </c>
      <c r="J2680" s="25">
        <v>1</v>
      </c>
      <c r="K2680" s="25">
        <v>1</v>
      </c>
      <c r="L2680" s="25">
        <f t="shared" si="327"/>
        <v>0</v>
      </c>
      <c r="M2680" s="25" t="s">
        <v>3638</v>
      </c>
      <c r="N2680" s="45">
        <v>45918</v>
      </c>
      <c r="O2680" s="54">
        <v>35766.25</v>
      </c>
      <c r="P2680" s="25" t="s">
        <v>3444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3440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4042</v>
      </c>
      <c r="J2681" s="25">
        <v>1</v>
      </c>
      <c r="K2681" s="25">
        <v>1</v>
      </c>
      <c r="L2681" s="25">
        <f t="shared" si="327"/>
        <v>0</v>
      </c>
      <c r="M2681" s="25" t="s">
        <v>3539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3440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4043</v>
      </c>
      <c r="J2682" s="25">
        <v>1</v>
      </c>
      <c r="K2682" s="25">
        <v>1</v>
      </c>
      <c r="L2682" s="25">
        <f t="shared" si="327"/>
        <v>0</v>
      </c>
      <c r="M2682" s="25" t="s">
        <v>3539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3440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4044</v>
      </c>
      <c r="J2683" s="25">
        <v>1</v>
      </c>
      <c r="K2683" s="25">
        <v>1</v>
      </c>
      <c r="L2683" s="25">
        <f t="shared" si="327"/>
        <v>0</v>
      </c>
      <c r="M2683" s="25" t="s">
        <v>3537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3440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4045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3707</v>
      </c>
      <c r="Q2684" s="25"/>
      <c r="R2684" s="25"/>
      <c r="S2684" s="3">
        <v>4</v>
      </c>
      <c r="T2684" s="55" t="s">
        <v>3621</v>
      </c>
      <c r="U2684" s="25" t="s">
        <v>19</v>
      </c>
      <c r="V2684" s="25" t="str">
        <f>VLOOKUP(P2684,'Customer List'!B:C,2,)</f>
        <v>Unknown</v>
      </c>
      <c r="W2684" s="56" t="s">
        <v>3610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3440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4045</v>
      </c>
      <c r="J2685" s="25">
        <v>1</v>
      </c>
      <c r="K2685" s="25">
        <v>1</v>
      </c>
      <c r="L2685" s="25">
        <f t="shared" si="327"/>
        <v>0</v>
      </c>
      <c r="M2685" s="25" t="s">
        <v>3683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3621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3440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4046</v>
      </c>
      <c r="J2686" s="25">
        <v>1</v>
      </c>
      <c r="K2686" s="25">
        <v>1</v>
      </c>
      <c r="L2686" s="25">
        <f t="shared" si="327"/>
        <v>0</v>
      </c>
      <c r="M2686" s="25" t="s">
        <v>3522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3440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4047</v>
      </c>
      <c r="J2687" s="25">
        <v>1</v>
      </c>
      <c r="K2687" s="25">
        <v>1</v>
      </c>
      <c r="L2687" s="25">
        <f t="shared" si="327"/>
        <v>0</v>
      </c>
      <c r="M2687" s="25" t="s">
        <v>3522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4048</v>
      </c>
      <c r="J2688" s="25">
        <v>1</v>
      </c>
      <c r="K2688" s="25">
        <v>1</v>
      </c>
      <c r="L2688" s="25">
        <f t="shared" si="327"/>
        <v>0</v>
      </c>
      <c r="M2688" s="25" t="s">
        <v>3522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4049</v>
      </c>
      <c r="J2689" s="25">
        <v>1</v>
      </c>
      <c r="K2689" s="25">
        <v>1</v>
      </c>
      <c r="L2689" s="25">
        <f t="shared" si="327"/>
        <v>0</v>
      </c>
      <c r="M2689" s="25" t="s">
        <v>3522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4050</v>
      </c>
      <c r="J2690" s="25">
        <v>1</v>
      </c>
      <c r="K2690" s="25">
        <v>1</v>
      </c>
      <c r="L2690" s="25">
        <f t="shared" si="327"/>
        <v>0</v>
      </c>
      <c r="M2690" s="25" t="s">
        <v>3522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4051</v>
      </c>
      <c r="J2691" s="25">
        <v>1</v>
      </c>
      <c r="K2691" s="25">
        <v>1</v>
      </c>
      <c r="L2691" s="25">
        <f t="shared" si="327"/>
        <v>0</v>
      </c>
      <c r="M2691" s="25" t="s">
        <v>3522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4052</v>
      </c>
      <c r="J2692" s="25">
        <v>1</v>
      </c>
      <c r="K2692" s="25">
        <v>1</v>
      </c>
      <c r="L2692" s="25">
        <f t="shared" si="327"/>
        <v>0</v>
      </c>
      <c r="M2692" s="25" t="s">
        <v>3522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3440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4053</v>
      </c>
      <c r="J2693" s="25">
        <v>1</v>
      </c>
      <c r="K2693" s="25">
        <v>1</v>
      </c>
      <c r="L2693" s="25">
        <f t="shared" si="327"/>
        <v>0</v>
      </c>
      <c r="M2693" s="25" t="s">
        <v>3522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3440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4054</v>
      </c>
      <c r="J2694" s="25">
        <v>1</v>
      </c>
      <c r="K2694" s="25">
        <v>1</v>
      </c>
      <c r="L2694" s="25">
        <f t="shared" si="327"/>
        <v>0</v>
      </c>
      <c r="M2694" s="25" t="s">
        <v>3522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3440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4055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3707</v>
      </c>
      <c r="Q2695" s="25"/>
      <c r="R2695" s="25"/>
      <c r="S2695" s="3">
        <v>4</v>
      </c>
      <c r="T2695" s="55" t="s">
        <v>3621</v>
      </c>
      <c r="U2695" s="25" t="s">
        <v>19</v>
      </c>
      <c r="V2695" s="25" t="str">
        <f>VLOOKUP(P2695,'Customer List'!B:C,2,)</f>
        <v>Unknown</v>
      </c>
      <c r="W2695" s="56" t="s">
        <v>3610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3440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4055</v>
      </c>
      <c r="J2696" s="25">
        <v>1</v>
      </c>
      <c r="K2696" s="25">
        <v>1</v>
      </c>
      <c r="L2696" s="25">
        <f t="shared" si="327"/>
        <v>0</v>
      </c>
      <c r="M2696" s="25" t="s">
        <v>3683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3621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3440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4056</v>
      </c>
      <c r="J2697" s="25">
        <v>1</v>
      </c>
      <c r="K2697" s="25">
        <v>1</v>
      </c>
      <c r="L2697" s="25">
        <f t="shared" si="327"/>
        <v>0</v>
      </c>
      <c r="M2697" s="25" t="s">
        <v>3537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3440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4057</v>
      </c>
      <c r="J2698" s="25">
        <v>1</v>
      </c>
      <c r="K2698" s="25">
        <v>1</v>
      </c>
      <c r="L2698" s="25">
        <f t="shared" si="327"/>
        <v>0</v>
      </c>
      <c r="M2698" s="25" t="s">
        <v>3526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3440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4058</v>
      </c>
      <c r="J2699" s="25">
        <v>1</v>
      </c>
      <c r="K2699" s="25">
        <v>1</v>
      </c>
      <c r="L2699" s="25">
        <f t="shared" si="327"/>
        <v>0</v>
      </c>
      <c r="M2699" s="25" t="s">
        <v>3458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3468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3466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3541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3469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3468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3467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3541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3469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3470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3572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3471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3559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4367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3919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2903</v>
      </c>
      <c r="J2706" s="25">
        <v>2</v>
      </c>
      <c r="K2706" s="25">
        <v>2</v>
      </c>
      <c r="L2706" s="25">
        <f t="shared" si="327"/>
        <v>0</v>
      </c>
      <c r="M2706" s="25" t="s">
        <v>3724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4697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4872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3472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3659</v>
      </c>
      <c r="N2709" s="45">
        <v>45920</v>
      </c>
      <c r="O2709" s="54">
        <v>107835.52</v>
      </c>
      <c r="P2709" s="25" t="s">
        <v>3473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3474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3475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3543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3474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3476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3543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3474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3477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3543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3474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3478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3536</v>
      </c>
      <c r="N2713" s="45">
        <v>45913</v>
      </c>
      <c r="O2713" s="54">
        <v>3360</v>
      </c>
      <c r="P2713" s="25" t="s">
        <v>3479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3480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3481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3534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3482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3483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3542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3482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3484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3542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3490</v>
      </c>
      <c r="I2717" s="25" t="s">
        <v>4182</v>
      </c>
      <c r="J2717" s="25">
        <v>1</v>
      </c>
      <c r="K2717" s="25">
        <v>1</v>
      </c>
      <c r="L2717" s="25">
        <f t="shared" si="327"/>
        <v>0</v>
      </c>
      <c r="M2717" s="25" t="s">
        <v>3545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3491</v>
      </c>
      <c r="I2718" s="25" t="s">
        <v>4183</v>
      </c>
      <c r="J2718" s="25">
        <v>1</v>
      </c>
      <c r="K2718" s="25">
        <v>1</v>
      </c>
      <c r="L2718" s="25">
        <f t="shared" si="327"/>
        <v>0</v>
      </c>
      <c r="M2718" s="25" t="s">
        <v>3637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3519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3492</v>
      </c>
      <c r="I2719" s="25" t="s">
        <v>4184</v>
      </c>
      <c r="J2719" s="25">
        <v>1</v>
      </c>
      <c r="K2719" s="25">
        <v>1</v>
      </c>
      <c r="L2719" s="25">
        <f t="shared" si="327"/>
        <v>0</v>
      </c>
      <c r="M2719" s="25" t="s">
        <v>3554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3519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3493</v>
      </c>
      <c r="I2720" s="25" t="s">
        <v>4185</v>
      </c>
      <c r="J2720" s="25">
        <v>1</v>
      </c>
      <c r="K2720" s="25">
        <v>1</v>
      </c>
      <c r="L2720" s="25">
        <f t="shared" si="327"/>
        <v>0</v>
      </c>
      <c r="M2720" s="25" t="s">
        <v>3554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3519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3494</v>
      </c>
      <c r="I2721" s="25" t="s">
        <v>4186</v>
      </c>
      <c r="J2721" s="25">
        <v>1</v>
      </c>
      <c r="K2721" s="25">
        <v>1</v>
      </c>
      <c r="L2721" s="25">
        <f t="shared" si="327"/>
        <v>0</v>
      </c>
      <c r="M2721" s="25" t="s">
        <v>3554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3519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3495</v>
      </c>
      <c r="I2722" s="25" t="s">
        <v>4187</v>
      </c>
      <c r="J2722" s="25">
        <v>1</v>
      </c>
      <c r="K2722" s="25">
        <v>1</v>
      </c>
      <c r="L2722" s="25">
        <f t="shared" si="327"/>
        <v>0</v>
      </c>
      <c r="M2722" s="25" t="s">
        <v>3554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3519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3496</v>
      </c>
      <c r="I2723" s="25" t="s">
        <v>4188</v>
      </c>
      <c r="J2723" s="25">
        <v>1</v>
      </c>
      <c r="K2723" s="25">
        <v>1</v>
      </c>
      <c r="L2723" s="25">
        <f t="shared" si="327"/>
        <v>0</v>
      </c>
      <c r="M2723" s="25" t="s">
        <v>3554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3519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3497</v>
      </c>
      <c r="I2724" s="25" t="s">
        <v>4189</v>
      </c>
      <c r="J2724" s="25">
        <v>1</v>
      </c>
      <c r="K2724" s="25">
        <v>1</v>
      </c>
      <c r="L2724" s="25">
        <f t="shared" si="327"/>
        <v>0</v>
      </c>
      <c r="M2724" s="25" t="s">
        <v>3554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3519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3498</v>
      </c>
      <c r="I2725" s="25" t="s">
        <v>4190</v>
      </c>
      <c r="J2725" s="25">
        <v>1</v>
      </c>
      <c r="K2725" s="25">
        <v>1</v>
      </c>
      <c r="L2725" s="25">
        <f t="shared" si="327"/>
        <v>0</v>
      </c>
      <c r="M2725" s="25" t="s">
        <v>3554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3519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3499</v>
      </c>
      <c r="I2726" s="25" t="s">
        <v>4191</v>
      </c>
      <c r="J2726" s="25">
        <v>1</v>
      </c>
      <c r="K2726" s="25">
        <v>1</v>
      </c>
      <c r="L2726" s="25">
        <f t="shared" si="327"/>
        <v>0</v>
      </c>
      <c r="M2726" s="25" t="s">
        <v>3554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3519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3500</v>
      </c>
      <c r="I2727" s="25" t="s">
        <v>4192</v>
      </c>
      <c r="J2727" s="25">
        <v>1</v>
      </c>
      <c r="K2727" s="25">
        <v>1</v>
      </c>
      <c r="L2727" s="25">
        <f t="shared" si="327"/>
        <v>0</v>
      </c>
      <c r="M2727" s="25" t="s">
        <v>3554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3519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3501</v>
      </c>
      <c r="I2728" s="25" t="s">
        <v>4193</v>
      </c>
      <c r="J2728" s="25">
        <v>1</v>
      </c>
      <c r="K2728" s="25">
        <v>1</v>
      </c>
      <c r="L2728" s="25">
        <f t="shared" si="327"/>
        <v>0</v>
      </c>
      <c r="M2728" s="25" t="s">
        <v>3554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3519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3502</v>
      </c>
      <c r="I2729" s="25" t="s">
        <v>4194</v>
      </c>
      <c r="J2729" s="25">
        <v>1</v>
      </c>
      <c r="K2729" s="25">
        <v>1</v>
      </c>
      <c r="L2729" s="25">
        <f t="shared" si="327"/>
        <v>0</v>
      </c>
      <c r="M2729" s="25" t="s">
        <v>3554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3519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3503</v>
      </c>
      <c r="I2730" s="25" t="s">
        <v>4195</v>
      </c>
      <c r="J2730" s="25">
        <v>1</v>
      </c>
      <c r="K2730" s="25">
        <v>1</v>
      </c>
      <c r="L2730" s="25">
        <f t="shared" si="327"/>
        <v>0</v>
      </c>
      <c r="M2730" s="25" t="s">
        <v>3636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3519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3504</v>
      </c>
      <c r="I2731" s="25" t="s">
        <v>4196</v>
      </c>
      <c r="J2731" s="25">
        <v>1</v>
      </c>
      <c r="K2731" s="25">
        <v>1</v>
      </c>
      <c r="L2731" s="25">
        <f t="shared" si="327"/>
        <v>0</v>
      </c>
      <c r="M2731" s="25" t="s">
        <v>3636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3519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3505</v>
      </c>
      <c r="I2732" s="25" t="s">
        <v>4197</v>
      </c>
      <c r="J2732" s="25">
        <v>1</v>
      </c>
      <c r="K2732" s="25">
        <v>1</v>
      </c>
      <c r="L2732" s="25">
        <f t="shared" si="327"/>
        <v>0</v>
      </c>
      <c r="M2732" s="25" t="s">
        <v>3636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3519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3506</v>
      </c>
      <c r="I2733" s="25" t="s">
        <v>4198</v>
      </c>
      <c r="J2733" s="25">
        <v>1</v>
      </c>
      <c r="K2733" s="25">
        <v>1</v>
      </c>
      <c r="L2733" s="25">
        <f t="shared" si="327"/>
        <v>0</v>
      </c>
      <c r="M2733" s="25" t="s">
        <v>3636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3519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3507</v>
      </c>
      <c r="I2734" s="25" t="s">
        <v>4199</v>
      </c>
      <c r="J2734" s="25">
        <v>1</v>
      </c>
      <c r="K2734" s="25">
        <v>1</v>
      </c>
      <c r="L2734" s="25">
        <f t="shared" si="327"/>
        <v>0</v>
      </c>
      <c r="M2734" s="25" t="s">
        <v>3636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3519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3508</v>
      </c>
      <c r="I2735" s="25" t="s">
        <v>4200</v>
      </c>
      <c r="J2735" s="25">
        <v>1</v>
      </c>
      <c r="K2735" s="25">
        <v>1</v>
      </c>
      <c r="L2735" s="25">
        <f t="shared" si="327"/>
        <v>0</v>
      </c>
      <c r="M2735" s="25" t="s">
        <v>3636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3519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3509</v>
      </c>
      <c r="I2736" s="25" t="s">
        <v>4201</v>
      </c>
      <c r="J2736" s="25">
        <v>1</v>
      </c>
      <c r="K2736" s="25">
        <v>1</v>
      </c>
      <c r="L2736" s="25">
        <f t="shared" si="327"/>
        <v>0</v>
      </c>
      <c r="M2736" s="25" t="s">
        <v>3636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3519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3510</v>
      </c>
      <c r="I2737" s="25" t="s">
        <v>4202</v>
      </c>
      <c r="J2737" s="25">
        <v>1</v>
      </c>
      <c r="K2737" s="25">
        <v>1</v>
      </c>
      <c r="L2737" s="25">
        <f t="shared" si="327"/>
        <v>0</v>
      </c>
      <c r="M2737" s="25" t="s">
        <v>3636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3519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3511</v>
      </c>
      <c r="I2738" s="25" t="s">
        <v>4203</v>
      </c>
      <c r="J2738" s="25">
        <v>1</v>
      </c>
      <c r="K2738" s="25">
        <v>1</v>
      </c>
      <c r="L2738" s="25">
        <f t="shared" si="327"/>
        <v>0</v>
      </c>
      <c r="M2738" s="25" t="s">
        <v>3636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3519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3512</v>
      </c>
      <c r="I2739" s="25" t="s">
        <v>4204</v>
      </c>
      <c r="J2739" s="25">
        <v>1</v>
      </c>
      <c r="K2739" s="25">
        <v>1</v>
      </c>
      <c r="L2739" s="25">
        <f t="shared" si="327"/>
        <v>0</v>
      </c>
      <c r="M2739" s="25" t="s">
        <v>3636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3519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3513</v>
      </c>
      <c r="I2740" s="25" t="s">
        <v>4205</v>
      </c>
      <c r="J2740" s="25">
        <v>1</v>
      </c>
      <c r="K2740" s="25">
        <v>1</v>
      </c>
      <c r="L2740" s="25">
        <f t="shared" si="327"/>
        <v>0</v>
      </c>
      <c r="M2740" s="25" t="s">
        <v>3636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3519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3514</v>
      </c>
      <c r="I2741" s="25" t="s">
        <v>4206</v>
      </c>
      <c r="J2741" s="25">
        <v>1</v>
      </c>
      <c r="K2741" s="25">
        <v>1</v>
      </c>
      <c r="L2741" s="25">
        <f t="shared" si="327"/>
        <v>0</v>
      </c>
      <c r="M2741" s="25" t="s">
        <v>3636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3519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3515</v>
      </c>
      <c r="I2742" s="25" t="s">
        <v>4207</v>
      </c>
      <c r="J2742" s="25">
        <v>1</v>
      </c>
      <c r="K2742" s="25">
        <v>1</v>
      </c>
      <c r="L2742" s="25">
        <f t="shared" si="327"/>
        <v>0</v>
      </c>
      <c r="M2742" s="25" t="s">
        <v>3550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3519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3516</v>
      </c>
      <c r="I2743" s="25" t="s">
        <v>4208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3550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3519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3517</v>
      </c>
      <c r="I2744" s="25" t="s">
        <v>4209</v>
      </c>
      <c r="J2744" s="25">
        <v>1</v>
      </c>
      <c r="K2744" s="25">
        <v>1</v>
      </c>
      <c r="L2744" s="25">
        <f t="shared" si="334"/>
        <v>0</v>
      </c>
      <c r="M2744" s="25" t="s">
        <v>3548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3519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4145</v>
      </c>
      <c r="J2745" s="25">
        <v>1</v>
      </c>
      <c r="K2745" s="25">
        <v>1</v>
      </c>
      <c r="L2745" s="25">
        <f t="shared" si="334"/>
        <v>0</v>
      </c>
      <c r="M2745" s="25" t="s">
        <v>3548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3519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4153</v>
      </c>
      <c r="J2746" s="25">
        <v>2</v>
      </c>
      <c r="K2746" s="25">
        <v>2</v>
      </c>
      <c r="L2746" s="25">
        <f t="shared" si="334"/>
        <v>0</v>
      </c>
      <c r="M2746" s="25" t="s">
        <v>3636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3519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3518</v>
      </c>
      <c r="I2747" s="25" t="s">
        <v>4443</v>
      </c>
      <c r="J2747" s="25">
        <v>1</v>
      </c>
      <c r="K2747" s="25">
        <v>1</v>
      </c>
      <c r="L2747" s="25">
        <f t="shared" si="334"/>
        <v>0</v>
      </c>
      <c r="M2747" s="25" t="s">
        <v>3682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3520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4142</v>
      </c>
      <c r="J2748" s="25">
        <v>1</v>
      </c>
      <c r="K2748" s="25">
        <v>1</v>
      </c>
      <c r="L2748" s="25">
        <f t="shared" si="334"/>
        <v>0</v>
      </c>
      <c r="M2748" s="25" t="s">
        <v>3553</v>
      </c>
      <c r="N2748" s="45">
        <v>45915</v>
      </c>
      <c r="O2748" s="54">
        <v>16244</v>
      </c>
      <c r="P2748" s="25" t="s">
        <v>3521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3520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4151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2668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3573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2668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2668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3574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2668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3581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4210</v>
      </c>
      <c r="J2752" s="25">
        <v>1</v>
      </c>
      <c r="K2752" s="25">
        <v>1</v>
      </c>
      <c r="L2752" s="25">
        <f t="shared" si="334"/>
        <v>0</v>
      </c>
      <c r="M2752" s="25" t="s">
        <v>3639</v>
      </c>
      <c r="N2752" s="45">
        <v>45918</v>
      </c>
      <c r="O2752" s="54">
        <v>1005812.5</v>
      </c>
      <c r="P2752" s="25" t="s">
        <v>3583</v>
      </c>
      <c r="Q2752" s="25" t="s">
        <v>637</v>
      </c>
      <c r="R2752" s="25" t="s">
        <v>3640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3581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4211</v>
      </c>
      <c r="J2753" s="25">
        <v>1</v>
      </c>
      <c r="K2753" s="25">
        <v>1</v>
      </c>
      <c r="L2753" s="25">
        <f t="shared" si="334"/>
        <v>0</v>
      </c>
      <c r="M2753" s="25" t="s">
        <v>3639</v>
      </c>
      <c r="N2753" s="45">
        <v>45918</v>
      </c>
      <c r="O2753" s="54">
        <v>1069687.5</v>
      </c>
      <c r="P2753" s="25" t="s">
        <v>3583</v>
      </c>
      <c r="Q2753" s="25" t="s">
        <v>637</v>
      </c>
      <c r="R2753" s="25" t="s">
        <v>3640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3581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3575</v>
      </c>
      <c r="I2754" s="25" t="s">
        <v>4212</v>
      </c>
      <c r="J2754" s="25">
        <v>3</v>
      </c>
      <c r="K2754" s="25">
        <v>3</v>
      </c>
      <c r="L2754" s="25">
        <f t="shared" si="334"/>
        <v>0</v>
      </c>
      <c r="M2754" s="25" t="s">
        <v>3639</v>
      </c>
      <c r="N2754" s="45">
        <v>45918</v>
      </c>
      <c r="O2754" s="54">
        <v>44625</v>
      </c>
      <c r="P2754" s="25" t="s">
        <v>3583</v>
      </c>
      <c r="Q2754" s="25" t="s">
        <v>637</v>
      </c>
      <c r="R2754" s="25" t="s">
        <v>3640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3581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3576</v>
      </c>
      <c r="I2755" s="25" t="s">
        <v>4213</v>
      </c>
      <c r="J2755" s="25">
        <v>3</v>
      </c>
      <c r="K2755" s="25">
        <v>3</v>
      </c>
      <c r="L2755" s="25">
        <f t="shared" si="334"/>
        <v>0</v>
      </c>
      <c r="M2755" s="25" t="s">
        <v>3639</v>
      </c>
      <c r="N2755" s="45">
        <v>45918</v>
      </c>
      <c r="O2755" s="54">
        <v>206062.5</v>
      </c>
      <c r="P2755" s="25" t="s">
        <v>3583</v>
      </c>
      <c r="Q2755" s="25" t="s">
        <v>637</v>
      </c>
      <c r="R2755" s="25" t="s">
        <v>3640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3581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3577</v>
      </c>
      <c r="I2756" s="25" t="s">
        <v>4214</v>
      </c>
      <c r="J2756" s="25">
        <v>3</v>
      </c>
      <c r="K2756" s="25">
        <v>3</v>
      </c>
      <c r="L2756" s="25">
        <f t="shared" si="334"/>
        <v>0</v>
      </c>
      <c r="M2756" s="25" t="s">
        <v>3639</v>
      </c>
      <c r="N2756" s="45">
        <v>45918</v>
      </c>
      <c r="O2756" s="54">
        <v>217875</v>
      </c>
      <c r="P2756" s="25" t="s">
        <v>3583</v>
      </c>
      <c r="Q2756" s="25" t="s">
        <v>637</v>
      </c>
      <c r="R2756" s="25" t="s">
        <v>3640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3581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3578</v>
      </c>
      <c r="I2757" s="25" t="s">
        <v>4215</v>
      </c>
      <c r="J2757" s="25">
        <v>3</v>
      </c>
      <c r="K2757" s="25">
        <v>3</v>
      </c>
      <c r="L2757" s="25">
        <f t="shared" si="334"/>
        <v>0</v>
      </c>
      <c r="M2757" s="25" t="s">
        <v>3639</v>
      </c>
      <c r="N2757" s="45">
        <v>45918</v>
      </c>
      <c r="O2757" s="54">
        <v>86625</v>
      </c>
      <c r="P2757" s="25" t="s">
        <v>3583</v>
      </c>
      <c r="Q2757" s="25" t="s">
        <v>637</v>
      </c>
      <c r="R2757" s="25" t="s">
        <v>3640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3581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3579</v>
      </c>
      <c r="I2758" s="25" t="s">
        <v>4216</v>
      </c>
      <c r="J2758" s="25">
        <v>5</v>
      </c>
      <c r="K2758" s="25">
        <v>5</v>
      </c>
      <c r="L2758" s="25">
        <f t="shared" si="334"/>
        <v>0</v>
      </c>
      <c r="M2758" s="25" t="s">
        <v>3639</v>
      </c>
      <c r="N2758" s="45">
        <v>45918</v>
      </c>
      <c r="O2758" s="54">
        <v>457187.5</v>
      </c>
      <c r="P2758" s="25" t="s">
        <v>3583</v>
      </c>
      <c r="Q2758" s="25" t="s">
        <v>637</v>
      </c>
      <c r="R2758" s="25" t="s">
        <v>3640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3581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4217</v>
      </c>
      <c r="J2759" s="25">
        <v>1</v>
      </c>
      <c r="K2759" s="25">
        <v>1</v>
      </c>
      <c r="L2759" s="25">
        <f t="shared" si="334"/>
        <v>0</v>
      </c>
      <c r="M2759" s="25" t="s">
        <v>3671</v>
      </c>
      <c r="N2759" s="45">
        <v>45920</v>
      </c>
      <c r="O2759" s="54">
        <v>75950</v>
      </c>
      <c r="P2759" s="25" t="s">
        <v>3582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3581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3580</v>
      </c>
      <c r="I2760" s="25" t="s">
        <v>4218</v>
      </c>
      <c r="J2760" s="25">
        <v>1</v>
      </c>
      <c r="K2760" s="25">
        <v>1</v>
      </c>
      <c r="L2760" s="25">
        <f t="shared" si="334"/>
        <v>0</v>
      </c>
      <c r="M2760" s="25" t="s">
        <v>3686</v>
      </c>
      <c r="N2760" s="45">
        <v>45918</v>
      </c>
      <c r="O2760" s="54">
        <v>0</v>
      </c>
      <c r="P2760" s="25" t="s">
        <v>3583</v>
      </c>
      <c r="Q2760" s="25" t="s">
        <v>637</v>
      </c>
      <c r="R2760" s="25" t="s">
        <v>3640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3630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3365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2798</v>
      </c>
      <c r="I2762" s="25" t="s">
        <v>4156</v>
      </c>
      <c r="J2762" s="25">
        <v>4</v>
      </c>
      <c r="K2762" s="25">
        <v>4</v>
      </c>
      <c r="L2762" s="25">
        <f t="shared" si="334"/>
        <v>0</v>
      </c>
      <c r="M2762" s="25" t="s">
        <v>3632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3365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3587</v>
      </c>
      <c r="I2763" s="25" t="s">
        <v>4219</v>
      </c>
      <c r="J2763" s="25">
        <v>1</v>
      </c>
      <c r="K2763" s="25">
        <v>1</v>
      </c>
      <c r="L2763" s="25">
        <f t="shared" si="334"/>
        <v>0</v>
      </c>
      <c r="M2763" s="25" t="s">
        <v>4698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4699</v>
      </c>
      <c r="U2763" s="25" t="s">
        <v>3365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3608</v>
      </c>
      <c r="I2764" s="25" t="s">
        <v>4220</v>
      </c>
      <c r="J2764" s="25">
        <v>1</v>
      </c>
      <c r="K2764" s="25">
        <v>1</v>
      </c>
      <c r="L2764" s="25">
        <f t="shared" si="334"/>
        <v>0</v>
      </c>
      <c r="M2764" s="25" t="s">
        <v>3674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3609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3588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3591</v>
      </c>
      <c r="I2765" s="25" t="s">
        <v>4221</v>
      </c>
      <c r="J2765" s="25">
        <v>1</v>
      </c>
      <c r="K2765" s="25">
        <v>1</v>
      </c>
      <c r="L2765" s="25">
        <f t="shared" si="334"/>
        <v>0</v>
      </c>
      <c r="M2765" s="25" t="s">
        <v>3628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3600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3588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3592</v>
      </c>
      <c r="I2766" s="25" t="s">
        <v>4222</v>
      </c>
      <c r="J2766" s="25">
        <v>1</v>
      </c>
      <c r="K2766" s="25">
        <v>1</v>
      </c>
      <c r="L2766" s="25">
        <f t="shared" si="334"/>
        <v>0</v>
      </c>
      <c r="M2766" s="25" t="s">
        <v>3641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3600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3588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3593</v>
      </c>
      <c r="I2767" s="25" t="s">
        <v>4223</v>
      </c>
      <c r="J2767" s="25">
        <v>1</v>
      </c>
      <c r="K2767" s="25">
        <v>1</v>
      </c>
      <c r="L2767" s="25">
        <f t="shared" si="334"/>
        <v>0</v>
      </c>
      <c r="M2767" s="25" t="s">
        <v>3676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3600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3588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3594</v>
      </c>
      <c r="I2768" s="25" t="s">
        <v>4224</v>
      </c>
      <c r="J2768" s="25">
        <v>1</v>
      </c>
      <c r="K2768" s="25">
        <v>1</v>
      </c>
      <c r="L2768" s="25">
        <f t="shared" si="334"/>
        <v>0</v>
      </c>
      <c r="M2768" s="25" t="s">
        <v>3677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3600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3588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4145</v>
      </c>
      <c r="J2769" s="25">
        <v>2</v>
      </c>
      <c r="K2769" s="25">
        <v>2</v>
      </c>
      <c r="L2769" s="25">
        <f t="shared" si="334"/>
        <v>0</v>
      </c>
      <c r="M2769" s="25" t="s">
        <v>3678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3600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3588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3595</v>
      </c>
      <c r="I2770" s="25" t="s">
        <v>4225</v>
      </c>
      <c r="J2770" s="25">
        <v>1</v>
      </c>
      <c r="K2770" s="25">
        <v>1</v>
      </c>
      <c r="L2770" s="25">
        <f t="shared" si="334"/>
        <v>0</v>
      </c>
      <c r="M2770" s="25" t="s">
        <v>3669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3600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3588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3596</v>
      </c>
      <c r="I2771" s="25" t="s">
        <v>4226</v>
      </c>
      <c r="J2771" s="25">
        <v>1</v>
      </c>
      <c r="K2771" s="25">
        <v>1</v>
      </c>
      <c r="L2771" s="25">
        <f t="shared" si="334"/>
        <v>0</v>
      </c>
      <c r="M2771" s="25" t="s">
        <v>3631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3600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3588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3597</v>
      </c>
      <c r="I2772" s="25" t="s">
        <v>4227</v>
      </c>
      <c r="J2772" s="25">
        <v>1</v>
      </c>
      <c r="K2772" s="25">
        <v>1</v>
      </c>
      <c r="L2772" s="25">
        <f t="shared" si="334"/>
        <v>0</v>
      </c>
      <c r="M2772" s="25" t="s">
        <v>3625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3600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3588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4146</v>
      </c>
      <c r="J2773" s="25">
        <v>1</v>
      </c>
      <c r="K2773" s="25">
        <v>1</v>
      </c>
      <c r="L2773" s="25">
        <f t="shared" si="334"/>
        <v>0</v>
      </c>
      <c r="M2773" s="25" t="s">
        <v>3677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3600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3588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3598</v>
      </c>
      <c r="I2774" s="25" t="s">
        <v>4228</v>
      </c>
      <c r="J2774" s="25">
        <v>3</v>
      </c>
      <c r="K2774" s="25">
        <v>3</v>
      </c>
      <c r="L2774" s="25">
        <f t="shared" si="334"/>
        <v>0</v>
      </c>
      <c r="M2774" s="25" t="s">
        <v>3679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3600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3588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4153</v>
      </c>
      <c r="J2775" s="25">
        <v>1</v>
      </c>
      <c r="K2775" s="25">
        <v>1</v>
      </c>
      <c r="L2775" s="25">
        <f t="shared" si="334"/>
        <v>0</v>
      </c>
      <c r="M2775" s="25" t="s">
        <v>3642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3600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3589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4059</v>
      </c>
      <c r="J2776" s="25">
        <v>1</v>
      </c>
      <c r="K2776" s="25">
        <v>1</v>
      </c>
      <c r="L2776" s="25">
        <f t="shared" si="334"/>
        <v>0</v>
      </c>
      <c r="M2776" s="25" t="s">
        <v>3646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3589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4060</v>
      </c>
      <c r="J2777" s="25">
        <v>1</v>
      </c>
      <c r="K2777" s="25">
        <v>1</v>
      </c>
      <c r="L2777" s="25">
        <f t="shared" si="334"/>
        <v>0</v>
      </c>
      <c r="M2777" s="25" t="s">
        <v>3646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3589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4061</v>
      </c>
      <c r="J2778" s="25">
        <v>1</v>
      </c>
      <c r="K2778" s="25">
        <v>1</v>
      </c>
      <c r="L2778" s="25">
        <f t="shared" si="334"/>
        <v>0</v>
      </c>
      <c r="M2778" s="25" t="s">
        <v>3646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3589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4062</v>
      </c>
      <c r="J2779" s="25">
        <v>1</v>
      </c>
      <c r="K2779" s="25">
        <v>1</v>
      </c>
      <c r="L2779" s="25">
        <f t="shared" si="334"/>
        <v>0</v>
      </c>
      <c r="M2779" s="25" t="s">
        <v>3646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3589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4063</v>
      </c>
      <c r="J2780" s="25">
        <v>1</v>
      </c>
      <c r="K2780" s="25">
        <v>1</v>
      </c>
      <c r="L2780" s="25">
        <f t="shared" si="334"/>
        <v>0</v>
      </c>
      <c r="M2780" s="25" t="s">
        <v>3646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3589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4064</v>
      </c>
      <c r="J2781" s="25">
        <v>1</v>
      </c>
      <c r="K2781" s="25">
        <v>1</v>
      </c>
      <c r="L2781" s="25">
        <f t="shared" si="334"/>
        <v>0</v>
      </c>
      <c r="M2781" s="25" t="s">
        <v>3646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3589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4065</v>
      </c>
      <c r="J2782" s="25">
        <v>1</v>
      </c>
      <c r="K2782" s="25">
        <v>1</v>
      </c>
      <c r="L2782" s="25">
        <f t="shared" si="334"/>
        <v>0</v>
      </c>
      <c r="M2782" s="25" t="s">
        <v>3646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3589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4066</v>
      </c>
      <c r="J2783" s="25">
        <v>1</v>
      </c>
      <c r="K2783" s="25">
        <v>1</v>
      </c>
      <c r="L2783" s="25">
        <f t="shared" si="334"/>
        <v>0</v>
      </c>
      <c r="M2783" s="25" t="s">
        <v>3646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3589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4067</v>
      </c>
      <c r="J2784" s="25">
        <v>1</v>
      </c>
      <c r="K2784" s="25">
        <v>1</v>
      </c>
      <c r="L2784" s="25">
        <f t="shared" si="334"/>
        <v>0</v>
      </c>
      <c r="M2784" s="25" t="s">
        <v>3646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3589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4068</v>
      </c>
      <c r="J2785" s="25">
        <v>1</v>
      </c>
      <c r="K2785" s="25">
        <v>1</v>
      </c>
      <c r="L2785" s="25">
        <f t="shared" si="334"/>
        <v>0</v>
      </c>
      <c r="M2785" s="25" t="s">
        <v>3646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3589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4069</v>
      </c>
      <c r="J2786" s="25">
        <v>2</v>
      </c>
      <c r="K2786" s="25">
        <v>2</v>
      </c>
      <c r="L2786" s="25">
        <f t="shared" si="334"/>
        <v>0</v>
      </c>
      <c r="M2786" s="25" t="s">
        <v>3646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3589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4070</v>
      </c>
      <c r="J2787" s="25">
        <v>1</v>
      </c>
      <c r="K2787" s="25">
        <v>1</v>
      </c>
      <c r="L2787" s="25">
        <f t="shared" si="334"/>
        <v>0</v>
      </c>
      <c r="M2787" s="25" t="s">
        <v>3646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3589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4071</v>
      </c>
      <c r="J2788" s="25">
        <v>1</v>
      </c>
      <c r="K2788" s="25">
        <v>1</v>
      </c>
      <c r="L2788" s="25">
        <f t="shared" si="334"/>
        <v>0</v>
      </c>
      <c r="M2788" s="25" t="s">
        <v>3646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3589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4072</v>
      </c>
      <c r="J2789" s="25">
        <v>1</v>
      </c>
      <c r="K2789" s="25">
        <v>1</v>
      </c>
      <c r="L2789" s="25">
        <f t="shared" si="334"/>
        <v>0</v>
      </c>
      <c r="M2789" s="25" t="s">
        <v>3646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3589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4073</v>
      </c>
      <c r="J2790" s="25">
        <v>1</v>
      </c>
      <c r="K2790" s="25">
        <v>1</v>
      </c>
      <c r="L2790" s="25">
        <f t="shared" si="334"/>
        <v>0</v>
      </c>
      <c r="M2790" s="25" t="s">
        <v>3646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3589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4074</v>
      </c>
      <c r="J2791" s="25">
        <v>1</v>
      </c>
      <c r="K2791" s="25">
        <v>1</v>
      </c>
      <c r="L2791" s="25">
        <f t="shared" si="334"/>
        <v>0</v>
      </c>
      <c r="M2791" s="25" t="s">
        <v>3646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3589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4075</v>
      </c>
      <c r="J2792" s="25">
        <v>1</v>
      </c>
      <c r="K2792" s="25">
        <v>1</v>
      </c>
      <c r="L2792" s="25">
        <f t="shared" si="334"/>
        <v>0</v>
      </c>
      <c r="M2792" s="25" t="s">
        <v>3646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3589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4076</v>
      </c>
      <c r="J2793" s="25">
        <v>1</v>
      </c>
      <c r="K2793" s="25">
        <v>1</v>
      </c>
      <c r="L2793" s="25">
        <f t="shared" si="334"/>
        <v>0</v>
      </c>
      <c r="M2793" s="25" t="s">
        <v>3646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3589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4077</v>
      </c>
      <c r="J2794" s="25">
        <v>1</v>
      </c>
      <c r="K2794" s="25">
        <v>1</v>
      </c>
      <c r="L2794" s="25">
        <f t="shared" si="334"/>
        <v>0</v>
      </c>
      <c r="M2794" s="25" t="s">
        <v>3646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3589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4078</v>
      </c>
      <c r="J2795" s="25">
        <v>1</v>
      </c>
      <c r="K2795" s="25">
        <v>1</v>
      </c>
      <c r="L2795" s="25">
        <f t="shared" si="334"/>
        <v>0</v>
      </c>
      <c r="M2795" s="25" t="s">
        <v>3646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3589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4079</v>
      </c>
      <c r="J2796" s="25">
        <v>1</v>
      </c>
      <c r="K2796" s="25">
        <v>1</v>
      </c>
      <c r="L2796" s="25">
        <f t="shared" si="334"/>
        <v>0</v>
      </c>
      <c r="M2796" s="25" t="s">
        <v>3645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3589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4080</v>
      </c>
      <c r="J2797" s="25">
        <v>1</v>
      </c>
      <c r="K2797" s="25">
        <v>1</v>
      </c>
      <c r="L2797" s="25">
        <f t="shared" si="334"/>
        <v>0</v>
      </c>
      <c r="M2797" s="25" t="s">
        <v>3645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3589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4081</v>
      </c>
      <c r="J2798" s="25">
        <v>1</v>
      </c>
      <c r="K2798" s="25">
        <v>1</v>
      </c>
      <c r="L2798" s="25">
        <f t="shared" si="334"/>
        <v>0</v>
      </c>
      <c r="M2798" s="25" t="s">
        <v>3645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3589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4082</v>
      </c>
      <c r="J2799" s="25">
        <v>1</v>
      </c>
      <c r="K2799" s="25">
        <v>1</v>
      </c>
      <c r="L2799" s="25">
        <f t="shared" si="334"/>
        <v>0</v>
      </c>
      <c r="M2799" s="25" t="s">
        <v>3645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3589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4083</v>
      </c>
      <c r="J2800" s="25">
        <v>1</v>
      </c>
      <c r="K2800" s="25">
        <v>1</v>
      </c>
      <c r="L2800" s="25">
        <f t="shared" si="334"/>
        <v>0</v>
      </c>
      <c r="M2800" s="25" t="s">
        <v>3643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3589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4024</v>
      </c>
      <c r="J2801" s="25">
        <v>1</v>
      </c>
      <c r="K2801" s="25">
        <v>1</v>
      </c>
      <c r="L2801" s="25">
        <f t="shared" si="334"/>
        <v>0</v>
      </c>
      <c r="M2801" s="25" t="s">
        <v>3643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3589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4084</v>
      </c>
      <c r="J2802" s="25">
        <v>3</v>
      </c>
      <c r="K2802" s="25">
        <v>3</v>
      </c>
      <c r="L2802" s="25">
        <f t="shared" si="334"/>
        <v>0</v>
      </c>
      <c r="M2802" s="25" t="s">
        <v>3646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3589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4085</v>
      </c>
      <c r="J2803" s="25">
        <v>1</v>
      </c>
      <c r="K2803" s="25">
        <v>1</v>
      </c>
      <c r="L2803" s="25">
        <f t="shared" si="334"/>
        <v>0</v>
      </c>
      <c r="M2803" s="25" t="s">
        <v>3646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3589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4086</v>
      </c>
      <c r="J2804" s="25">
        <v>1</v>
      </c>
      <c r="K2804" s="25">
        <v>1</v>
      </c>
      <c r="L2804" s="25">
        <f t="shared" si="334"/>
        <v>0</v>
      </c>
      <c r="M2804" s="25" t="s">
        <v>3646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3589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4087</v>
      </c>
      <c r="J2805" s="25">
        <v>1</v>
      </c>
      <c r="K2805" s="25">
        <v>1</v>
      </c>
      <c r="L2805" s="25">
        <f t="shared" si="334"/>
        <v>0</v>
      </c>
      <c r="M2805" s="25" t="s">
        <v>3644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3590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4088</v>
      </c>
      <c r="J2806" s="25">
        <v>1</v>
      </c>
      <c r="K2806" s="25">
        <v>1</v>
      </c>
      <c r="L2806" s="25">
        <f t="shared" si="334"/>
        <v>0</v>
      </c>
      <c r="M2806" s="25" t="s">
        <v>3653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3590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4089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3670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3590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3944</v>
      </c>
      <c r="J2808" s="25">
        <v>1</v>
      </c>
      <c r="K2808" s="25">
        <v>1</v>
      </c>
      <c r="L2808" s="25">
        <f t="shared" si="341"/>
        <v>0</v>
      </c>
      <c r="M2808" s="25" t="s">
        <v>3653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3590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3945</v>
      </c>
      <c r="J2809" s="25">
        <v>1</v>
      </c>
      <c r="K2809" s="25">
        <v>1</v>
      </c>
      <c r="L2809" s="25">
        <f t="shared" si="341"/>
        <v>0</v>
      </c>
      <c r="M2809" s="25" t="s">
        <v>3670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3590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4090</v>
      </c>
      <c r="J2810" s="25">
        <v>3</v>
      </c>
      <c r="K2810" s="25">
        <v>3</v>
      </c>
      <c r="L2810" s="25">
        <f t="shared" si="341"/>
        <v>0</v>
      </c>
      <c r="M2810" s="25" t="s">
        <v>3670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3590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4091</v>
      </c>
      <c r="J2811" s="25">
        <v>1</v>
      </c>
      <c r="K2811" s="25">
        <v>1</v>
      </c>
      <c r="L2811" s="25">
        <f t="shared" si="341"/>
        <v>0</v>
      </c>
      <c r="M2811" s="25" t="s">
        <v>3653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3590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4092</v>
      </c>
      <c r="J2812" s="25">
        <v>1</v>
      </c>
      <c r="K2812" s="25">
        <v>1</v>
      </c>
      <c r="L2812" s="25">
        <f t="shared" si="341"/>
        <v>0</v>
      </c>
      <c r="M2812" s="25" t="s">
        <v>3653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3590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4093</v>
      </c>
      <c r="J2813" s="25">
        <v>1</v>
      </c>
      <c r="K2813" s="25">
        <v>1</v>
      </c>
      <c r="L2813" s="25">
        <f t="shared" si="341"/>
        <v>0</v>
      </c>
      <c r="M2813" s="25" t="s">
        <v>3653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3590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4094</v>
      </c>
      <c r="J2814" s="25">
        <v>1</v>
      </c>
      <c r="K2814" s="25">
        <v>1</v>
      </c>
      <c r="L2814" s="25">
        <f t="shared" si="341"/>
        <v>0</v>
      </c>
      <c r="M2814" s="25" t="s">
        <v>3653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3590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4095</v>
      </c>
      <c r="J2815" s="25">
        <v>1</v>
      </c>
      <c r="K2815" s="25">
        <v>1</v>
      </c>
      <c r="L2815" s="25">
        <f t="shared" si="341"/>
        <v>0</v>
      </c>
      <c r="M2815" s="25" t="s">
        <v>3653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3590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4096</v>
      </c>
      <c r="J2816" s="25">
        <v>1</v>
      </c>
      <c r="K2816" s="25">
        <v>1</v>
      </c>
      <c r="L2816" s="25">
        <f t="shared" si="341"/>
        <v>0</v>
      </c>
      <c r="M2816" s="25" t="s">
        <v>3653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3590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3962</v>
      </c>
      <c r="J2817" s="25">
        <v>1</v>
      </c>
      <c r="K2817" s="25">
        <v>1</v>
      </c>
      <c r="L2817" s="25">
        <f t="shared" si="341"/>
        <v>0</v>
      </c>
      <c r="M2817" s="25" t="s">
        <v>3666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3590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4097</v>
      </c>
      <c r="J2818" s="25">
        <v>2</v>
      </c>
      <c r="K2818" s="25">
        <v>2</v>
      </c>
      <c r="L2818" s="25">
        <f t="shared" si="341"/>
        <v>0</v>
      </c>
      <c r="M2818" s="25" t="s">
        <v>3653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3590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4098</v>
      </c>
      <c r="J2819" s="25">
        <v>5</v>
      </c>
      <c r="K2819" s="25">
        <v>5</v>
      </c>
      <c r="L2819" s="25">
        <f t="shared" si="341"/>
        <v>0</v>
      </c>
      <c r="M2819" s="25" t="s">
        <v>3668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3590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4099</v>
      </c>
      <c r="J2820" s="25">
        <v>3</v>
      </c>
      <c r="K2820" s="25">
        <v>3</v>
      </c>
      <c r="L2820" s="25">
        <f t="shared" si="341"/>
        <v>0</v>
      </c>
      <c r="M2820" s="25" t="s">
        <v>3653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3590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4100</v>
      </c>
      <c r="J2821" s="25">
        <v>3</v>
      </c>
      <c r="K2821" s="25">
        <v>3</v>
      </c>
      <c r="L2821" s="25">
        <f t="shared" si="341"/>
        <v>0</v>
      </c>
      <c r="M2821" s="25" t="s">
        <v>3653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3590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4101</v>
      </c>
      <c r="J2822" s="25">
        <v>2</v>
      </c>
      <c r="K2822" s="25">
        <v>2</v>
      </c>
      <c r="L2822" s="25">
        <f t="shared" si="341"/>
        <v>0</v>
      </c>
      <c r="M2822" s="25" t="s">
        <v>3647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3701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3590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3912</v>
      </c>
      <c r="J2823" s="25">
        <v>3</v>
      </c>
      <c r="K2823" s="25">
        <v>3</v>
      </c>
      <c r="L2823" s="25">
        <f t="shared" si="341"/>
        <v>0</v>
      </c>
      <c r="M2823" s="25" t="s">
        <v>3653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3590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4102</v>
      </c>
      <c r="J2824" s="25">
        <v>2</v>
      </c>
      <c r="K2824" s="25">
        <v>2</v>
      </c>
      <c r="L2824" s="25">
        <f t="shared" si="341"/>
        <v>0</v>
      </c>
      <c r="M2824" s="25" t="s">
        <v>3653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3590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4103</v>
      </c>
      <c r="J2825" s="25">
        <v>3</v>
      </c>
      <c r="K2825" s="25">
        <v>3</v>
      </c>
      <c r="L2825" s="25">
        <f t="shared" si="341"/>
        <v>0</v>
      </c>
      <c r="M2825" s="25" t="s">
        <v>3653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3590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4104</v>
      </c>
      <c r="J2826" s="25">
        <v>1</v>
      </c>
      <c r="K2826" s="25">
        <v>1</v>
      </c>
      <c r="L2826" s="25">
        <f t="shared" si="341"/>
        <v>0</v>
      </c>
      <c r="M2826" s="25" t="s">
        <v>3685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3590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4105</v>
      </c>
      <c r="J2827" s="25">
        <v>3</v>
      </c>
      <c r="K2827" s="25">
        <v>3</v>
      </c>
      <c r="L2827" s="25">
        <f t="shared" si="341"/>
        <v>0</v>
      </c>
      <c r="M2827" s="25" t="s">
        <v>3653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3590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4106</v>
      </c>
      <c r="J2828" s="25">
        <v>3</v>
      </c>
      <c r="K2828" s="25">
        <v>3</v>
      </c>
      <c r="L2828" s="25">
        <f t="shared" si="341"/>
        <v>0</v>
      </c>
      <c r="M2828" s="25" t="s">
        <v>3653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3590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4107</v>
      </c>
      <c r="J2829" s="25">
        <v>1</v>
      </c>
      <c r="K2829" s="25">
        <v>1</v>
      </c>
      <c r="L2829" s="25">
        <f t="shared" si="341"/>
        <v>0</v>
      </c>
      <c r="M2829" s="25" t="s">
        <v>3658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3590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4108</v>
      </c>
      <c r="J2830" s="25">
        <v>1</v>
      </c>
      <c r="K2830" s="25">
        <v>1</v>
      </c>
      <c r="L2830" s="25">
        <f t="shared" si="341"/>
        <v>0</v>
      </c>
      <c r="M2830" s="25" t="s">
        <v>3658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3590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4109</v>
      </c>
      <c r="J2831" s="25">
        <v>1</v>
      </c>
      <c r="K2831" s="25">
        <v>1</v>
      </c>
      <c r="L2831" s="25">
        <f t="shared" si="341"/>
        <v>0</v>
      </c>
      <c r="M2831" s="25" t="s">
        <v>3658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3590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4110</v>
      </c>
      <c r="J2832" s="25">
        <v>1</v>
      </c>
      <c r="K2832" s="25">
        <v>1</v>
      </c>
      <c r="L2832" s="25">
        <f t="shared" si="341"/>
        <v>0</v>
      </c>
      <c r="M2832" s="25" t="s">
        <v>3662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3590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4111</v>
      </c>
      <c r="J2833" s="25">
        <v>2</v>
      </c>
      <c r="K2833" s="25">
        <v>2</v>
      </c>
      <c r="L2833" s="25">
        <f t="shared" si="341"/>
        <v>0</v>
      </c>
      <c r="M2833" s="25" t="s">
        <v>3663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3590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4112</v>
      </c>
      <c r="J2834" s="25">
        <v>1</v>
      </c>
      <c r="K2834" s="25">
        <v>1</v>
      </c>
      <c r="L2834" s="25">
        <f t="shared" si="341"/>
        <v>0</v>
      </c>
      <c r="M2834" s="25" t="s">
        <v>3658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3590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4113</v>
      </c>
      <c r="J2835" s="25">
        <v>3</v>
      </c>
      <c r="K2835" s="25">
        <v>3</v>
      </c>
      <c r="L2835" s="25">
        <f t="shared" si="341"/>
        <v>0</v>
      </c>
      <c r="M2835" s="25" t="s">
        <v>3653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3590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4114</v>
      </c>
      <c r="J2836" s="25">
        <v>1</v>
      </c>
      <c r="K2836" s="25">
        <v>1</v>
      </c>
      <c r="L2836" s="25">
        <f t="shared" si="341"/>
        <v>0</v>
      </c>
      <c r="M2836" s="25" t="s">
        <v>3743</v>
      </c>
      <c r="N2836" s="45">
        <v>45929</v>
      </c>
      <c r="O2836" s="54">
        <v>38843</v>
      </c>
      <c r="P2836" s="25" t="s">
        <v>3742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3590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4115</v>
      </c>
      <c r="J2837" s="25">
        <v>3</v>
      </c>
      <c r="K2837" s="25">
        <v>3</v>
      </c>
      <c r="L2837" s="25">
        <f t="shared" si="341"/>
        <v>0</v>
      </c>
      <c r="M2837" s="25" t="s">
        <v>3653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3590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3824</v>
      </c>
      <c r="J2838" s="25">
        <v>3</v>
      </c>
      <c r="K2838" s="25">
        <v>3</v>
      </c>
      <c r="L2838" s="25">
        <f t="shared" si="341"/>
        <v>0</v>
      </c>
      <c r="M2838" s="25" t="s">
        <v>3653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3590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4116</v>
      </c>
      <c r="J2839" s="25">
        <v>1</v>
      </c>
      <c r="K2839" s="25">
        <v>1</v>
      </c>
      <c r="L2839" s="25">
        <f t="shared" si="341"/>
        <v>0</v>
      </c>
      <c r="M2839" s="25" t="s">
        <v>3672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3590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4117</v>
      </c>
      <c r="J2840" s="25">
        <v>1</v>
      </c>
      <c r="K2840" s="25">
        <v>1</v>
      </c>
      <c r="L2840" s="25">
        <f t="shared" si="341"/>
        <v>0</v>
      </c>
      <c r="M2840" s="25" t="s">
        <v>3653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3590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4118</v>
      </c>
      <c r="J2841" s="25">
        <v>3</v>
      </c>
      <c r="K2841" s="25">
        <v>3</v>
      </c>
      <c r="L2841" s="25">
        <f t="shared" si="341"/>
        <v>0</v>
      </c>
      <c r="M2841" s="25" t="s">
        <v>3653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3590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3833</v>
      </c>
      <c r="J2842" s="25">
        <v>2</v>
      </c>
      <c r="K2842" s="25">
        <v>2</v>
      </c>
      <c r="L2842" s="25">
        <f t="shared" si="341"/>
        <v>0</v>
      </c>
      <c r="M2842" s="25" t="s">
        <v>3653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3590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4119</v>
      </c>
      <c r="J2843" s="25">
        <v>1</v>
      </c>
      <c r="K2843" s="25">
        <v>1</v>
      </c>
      <c r="L2843" s="25">
        <f t="shared" si="341"/>
        <v>0</v>
      </c>
      <c r="M2843" s="25" t="s">
        <v>3654</v>
      </c>
      <c r="N2843" s="45">
        <v>45920</v>
      </c>
      <c r="O2843" s="54">
        <v>71610</v>
      </c>
      <c r="P2843" s="25" t="s">
        <v>3599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3590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3834</v>
      </c>
      <c r="J2844" s="25">
        <v>3</v>
      </c>
      <c r="K2844" s="25">
        <v>3</v>
      </c>
      <c r="L2844" s="25">
        <f t="shared" si="341"/>
        <v>0</v>
      </c>
      <c r="M2844" s="25" t="s">
        <v>3653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3590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4120</v>
      </c>
      <c r="J2845" s="25">
        <v>4</v>
      </c>
      <c r="K2845" s="25">
        <v>4</v>
      </c>
      <c r="L2845" s="25">
        <f t="shared" si="341"/>
        <v>0</v>
      </c>
      <c r="M2845" s="25" t="s">
        <v>3656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3590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4121</v>
      </c>
      <c r="J2846" s="25">
        <v>1</v>
      </c>
      <c r="K2846" s="25">
        <v>1</v>
      </c>
      <c r="L2846" s="25">
        <f t="shared" si="341"/>
        <v>0</v>
      </c>
      <c r="M2846" s="25" t="s">
        <v>3673</v>
      </c>
      <c r="N2846" s="45">
        <v>45920</v>
      </c>
      <c r="O2846" s="54">
        <v>27993</v>
      </c>
      <c r="P2846" s="25" t="s">
        <v>3601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3590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4122</v>
      </c>
      <c r="J2847" s="25">
        <v>1</v>
      </c>
      <c r="K2847" s="25">
        <v>1</v>
      </c>
      <c r="L2847" s="25">
        <f t="shared" si="341"/>
        <v>0</v>
      </c>
      <c r="M2847" s="25" t="s">
        <v>3664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3590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4123</v>
      </c>
      <c r="J2848" s="25">
        <v>6</v>
      </c>
      <c r="K2848" s="25">
        <v>6</v>
      </c>
      <c r="L2848" s="25">
        <f t="shared" si="341"/>
        <v>0</v>
      </c>
      <c r="M2848" s="25" t="s">
        <v>3665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3590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4043</v>
      </c>
      <c r="J2849" s="25">
        <v>1</v>
      </c>
      <c r="K2849" s="25">
        <v>1</v>
      </c>
      <c r="L2849" s="25">
        <f t="shared" si="341"/>
        <v>0</v>
      </c>
      <c r="M2849" s="25" t="s">
        <v>3660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3590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4124</v>
      </c>
      <c r="J2850" s="25">
        <v>1</v>
      </c>
      <c r="K2850" s="25">
        <v>1</v>
      </c>
      <c r="L2850" s="25">
        <f t="shared" si="341"/>
        <v>0</v>
      </c>
      <c r="M2850" s="25" t="s">
        <v>3666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3590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4125</v>
      </c>
      <c r="J2851" s="25">
        <v>1</v>
      </c>
      <c r="K2851" s="25">
        <v>1</v>
      </c>
      <c r="L2851" s="25">
        <f t="shared" si="341"/>
        <v>0</v>
      </c>
      <c r="M2851" s="25" t="s">
        <v>3652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3590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4126</v>
      </c>
      <c r="J2852" s="25">
        <v>1</v>
      </c>
      <c r="K2852" s="25">
        <v>1</v>
      </c>
      <c r="L2852" s="25">
        <f t="shared" si="341"/>
        <v>0</v>
      </c>
      <c r="M2852" s="25" t="s">
        <v>3667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3620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3590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4127</v>
      </c>
      <c r="J2853" s="25">
        <v>1</v>
      </c>
      <c r="K2853" s="25">
        <v>1</v>
      </c>
      <c r="L2853" s="25">
        <f t="shared" si="341"/>
        <v>0</v>
      </c>
      <c r="M2853" s="25" t="s">
        <v>3667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3620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3590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4128</v>
      </c>
      <c r="J2854" s="25">
        <v>1</v>
      </c>
      <c r="K2854" s="25">
        <v>1</v>
      </c>
      <c r="L2854" s="25">
        <f t="shared" si="341"/>
        <v>0</v>
      </c>
      <c r="M2854" s="25" t="s">
        <v>3667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3620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3590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4129</v>
      </c>
      <c r="J2855" s="25">
        <v>1</v>
      </c>
      <c r="K2855" s="25">
        <v>1</v>
      </c>
      <c r="L2855" s="25">
        <f t="shared" si="341"/>
        <v>0</v>
      </c>
      <c r="M2855" s="25" t="s">
        <v>3667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3620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3590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4130</v>
      </c>
      <c r="J2856" s="25">
        <v>1</v>
      </c>
      <c r="K2856" s="25">
        <v>1</v>
      </c>
      <c r="L2856" s="25">
        <f t="shared" si="341"/>
        <v>0</v>
      </c>
      <c r="M2856" s="25" t="s">
        <v>3667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3620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3590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4131</v>
      </c>
      <c r="J2857" s="25">
        <v>1</v>
      </c>
      <c r="K2857" s="25">
        <v>1</v>
      </c>
      <c r="L2857" s="25">
        <f t="shared" si="341"/>
        <v>0</v>
      </c>
      <c r="M2857" s="25" t="s">
        <v>3667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3620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3590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4132</v>
      </c>
      <c r="J2858" s="25">
        <v>1</v>
      </c>
      <c r="K2858" s="25">
        <v>1</v>
      </c>
      <c r="L2858" s="25">
        <f t="shared" si="341"/>
        <v>0</v>
      </c>
      <c r="M2858" s="25" t="s">
        <v>3667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3620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3590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4133</v>
      </c>
      <c r="J2859" s="25">
        <v>1</v>
      </c>
      <c r="K2859" s="25">
        <v>1</v>
      </c>
      <c r="L2859" s="25">
        <f t="shared" si="341"/>
        <v>0</v>
      </c>
      <c r="M2859" s="25" t="s">
        <v>3667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3620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3590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4134</v>
      </c>
      <c r="J2860" s="25">
        <v>1</v>
      </c>
      <c r="K2860" s="25">
        <v>1</v>
      </c>
      <c r="L2860" s="25">
        <f t="shared" si="341"/>
        <v>0</v>
      </c>
      <c r="M2860" s="25" t="s">
        <v>3667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3620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3590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4135</v>
      </c>
      <c r="J2861" s="25">
        <v>1</v>
      </c>
      <c r="K2861" s="25">
        <v>1</v>
      </c>
      <c r="L2861" s="25">
        <f t="shared" si="341"/>
        <v>0</v>
      </c>
      <c r="M2861" s="25" t="s">
        <v>3667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3620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3590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4136</v>
      </c>
      <c r="J2862" s="25">
        <v>1</v>
      </c>
      <c r="K2862" s="25">
        <v>1</v>
      </c>
      <c r="L2862" s="25">
        <f t="shared" si="341"/>
        <v>0</v>
      </c>
      <c r="M2862" s="25"/>
      <c r="N2862" s="45">
        <v>45939</v>
      </c>
      <c r="O2862" s="54"/>
      <c r="P2862" s="25" t="s">
        <v>4875</v>
      </c>
      <c r="Q2862" s="25"/>
      <c r="R2862" s="25"/>
      <c r="S2862" s="3">
        <v>4</v>
      </c>
      <c r="T2862" s="55" t="s">
        <v>3610</v>
      </c>
      <c r="U2862" s="25" t="s">
        <v>19</v>
      </c>
      <c r="V2862" s="25" t="str">
        <f>VLOOKUP(P2862,'Customer List'!B:C,2,)</f>
        <v>Banglore</v>
      </c>
      <c r="W2862" s="56" t="s">
        <v>4873</v>
      </c>
      <c r="X2862" s="45"/>
      <c r="Y2862" s="25" t="str">
        <f t="shared" si="342"/>
        <v/>
      </c>
      <c r="Z2862" s="25" t="str">
        <f t="shared" si="343"/>
        <v>Thursday</v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38"/>
        <v>2860</v>
      </c>
      <c r="B2863" s="25" t="s">
        <v>3590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4137</v>
      </c>
      <c r="J2863" s="25">
        <v>1</v>
      </c>
      <c r="K2863" s="25">
        <v>1</v>
      </c>
      <c r="L2863" s="25">
        <f t="shared" si="341"/>
        <v>0</v>
      </c>
      <c r="M2863" s="25" t="s">
        <v>3667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3620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3590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4138</v>
      </c>
      <c r="J2864" s="25">
        <v>1</v>
      </c>
      <c r="K2864" s="25">
        <v>1</v>
      </c>
      <c r="L2864" s="25">
        <f t="shared" si="341"/>
        <v>0</v>
      </c>
      <c r="M2864" s="25" t="s">
        <v>3667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3620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3590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4139</v>
      </c>
      <c r="J2865" s="25">
        <v>1</v>
      </c>
      <c r="K2865" s="25">
        <v>1</v>
      </c>
      <c r="L2865" s="25">
        <f t="shared" si="341"/>
        <v>0</v>
      </c>
      <c r="M2865" s="25" t="s">
        <v>3655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3590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4229</v>
      </c>
      <c r="J2866" s="25">
        <v>2</v>
      </c>
      <c r="K2866" s="25">
        <v>2</v>
      </c>
      <c r="L2866" s="25">
        <f t="shared" si="341"/>
        <v>0</v>
      </c>
      <c r="M2866" s="25" t="s">
        <v>3651</v>
      </c>
      <c r="N2866" s="45">
        <v>45920</v>
      </c>
      <c r="O2866" s="54">
        <v>231660</v>
      </c>
      <c r="P2866" s="25" t="s">
        <v>3602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3590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4230</v>
      </c>
      <c r="J2867" s="25">
        <v>2</v>
      </c>
      <c r="K2867" s="25">
        <v>2</v>
      </c>
      <c r="L2867" s="25">
        <f t="shared" si="341"/>
        <v>0</v>
      </c>
      <c r="M2867" s="25" t="s">
        <v>3651</v>
      </c>
      <c r="N2867" s="45">
        <v>45920</v>
      </c>
      <c r="O2867" s="54">
        <v>360360</v>
      </c>
      <c r="P2867" s="25" t="s">
        <v>3602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3590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4231</v>
      </c>
      <c r="J2868" s="25">
        <v>1</v>
      </c>
      <c r="K2868" s="25">
        <v>1</v>
      </c>
      <c r="L2868" s="25">
        <f t="shared" si="341"/>
        <v>0</v>
      </c>
      <c r="M2868" s="25" t="s">
        <v>3655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3590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4232</v>
      </c>
      <c r="J2869" s="25">
        <v>1</v>
      </c>
      <c r="K2869" s="25">
        <v>1</v>
      </c>
      <c r="L2869" s="25">
        <f t="shared" si="341"/>
        <v>0</v>
      </c>
      <c r="M2869" s="25" t="s">
        <v>3665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3590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4233</v>
      </c>
      <c r="J2870" s="25">
        <v>1</v>
      </c>
      <c r="K2870" s="25">
        <v>1</v>
      </c>
      <c r="L2870" s="25">
        <f t="shared" si="341"/>
        <v>0</v>
      </c>
      <c r="M2870" s="25" t="s">
        <v>3665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3611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3612</v>
      </c>
      <c r="I2871" s="25" t="s">
        <v>4234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3681</v>
      </c>
      <c r="N2871" s="45">
        <v>45920</v>
      </c>
      <c r="O2871" s="54">
        <v>0</v>
      </c>
      <c r="P2871" s="25" t="s">
        <v>3613</v>
      </c>
      <c r="Q2871" s="25">
        <v>58155918774</v>
      </c>
      <c r="R2871" s="25" t="s">
        <v>41</v>
      </c>
      <c r="S2871" s="3">
        <v>4</v>
      </c>
      <c r="T2871" s="55" t="s">
        <v>3619</v>
      </c>
      <c r="U2871" s="25" t="s">
        <v>3365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4140</v>
      </c>
      <c r="J2872" s="25">
        <v>1</v>
      </c>
      <c r="K2872" s="25">
        <v>1</v>
      </c>
      <c r="L2872" s="25">
        <f t="shared" si="348"/>
        <v>0</v>
      </c>
      <c r="M2872" s="25" t="s">
        <v>3661</v>
      </c>
      <c r="N2872" s="45">
        <v>45920</v>
      </c>
      <c r="O2872" s="54">
        <v>12642</v>
      </c>
      <c r="P2872" s="25" t="s">
        <v>3615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4147</v>
      </c>
      <c r="J2873" s="25">
        <v>1</v>
      </c>
      <c r="K2873" s="25">
        <v>1</v>
      </c>
      <c r="L2873" s="25">
        <f t="shared" si="348"/>
        <v>0</v>
      </c>
      <c r="M2873" s="25" t="s">
        <v>3657</v>
      </c>
      <c r="N2873" s="45">
        <v>45920</v>
      </c>
      <c r="O2873" s="54">
        <v>155011.5</v>
      </c>
      <c r="P2873" s="25" t="s">
        <v>3616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4148</v>
      </c>
      <c r="J2874" s="25">
        <v>1</v>
      </c>
      <c r="K2874" s="25">
        <v>1</v>
      </c>
      <c r="L2874" s="25">
        <f t="shared" si="348"/>
        <v>0</v>
      </c>
      <c r="M2874" s="25" t="s">
        <v>3657</v>
      </c>
      <c r="N2874" s="45">
        <v>45920</v>
      </c>
      <c r="O2874" s="54">
        <v>166845</v>
      </c>
      <c r="P2874" s="25" t="s">
        <v>3616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3614</v>
      </c>
      <c r="I2875" s="25" t="s">
        <v>4235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3622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3623</v>
      </c>
      <c r="I2876" s="25" t="s">
        <v>4236</v>
      </c>
      <c r="J2876" s="25">
        <v>1</v>
      </c>
      <c r="K2876" s="25">
        <v>1</v>
      </c>
      <c r="L2876" s="25">
        <f t="shared" si="348"/>
        <v>0</v>
      </c>
      <c r="M2876" s="25" t="s">
        <v>3626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3600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3622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3624</v>
      </c>
      <c r="I2877" s="25" t="s">
        <v>4237</v>
      </c>
      <c r="J2877" s="25">
        <v>1</v>
      </c>
      <c r="K2877" s="25">
        <v>1</v>
      </c>
      <c r="L2877" s="25">
        <f t="shared" si="348"/>
        <v>0</v>
      </c>
      <c r="M2877" s="25" t="s">
        <v>3626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3627</v>
      </c>
      <c r="U2877" s="25" t="s">
        <v>3600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3688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4741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3688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3699</v>
      </c>
      <c r="N2879" s="45">
        <v>45923</v>
      </c>
      <c r="O2879" s="54">
        <v>61875</v>
      </c>
      <c r="P2879" s="25" t="s">
        <v>3700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3689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3691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3692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3690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3693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4746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3697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4148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3697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4148</v>
      </c>
      <c r="J2883" s="25">
        <v>1</v>
      </c>
      <c r="K2883" s="25">
        <v>1</v>
      </c>
      <c r="L2883" s="25">
        <f t="shared" si="348"/>
        <v>0</v>
      </c>
      <c r="M2883" s="25" t="s">
        <v>3723</v>
      </c>
      <c r="N2883" s="45">
        <v>45924</v>
      </c>
      <c r="O2883" s="54">
        <v>177514</v>
      </c>
      <c r="P2883" s="25" t="s">
        <v>3696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3697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3694</v>
      </c>
      <c r="I2884" s="25" t="s">
        <v>4238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3697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3695</v>
      </c>
      <c r="I2885" s="25" t="s">
        <v>4239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3697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4143</v>
      </c>
      <c r="J2886" s="25">
        <v>1</v>
      </c>
      <c r="K2886" s="25">
        <v>1</v>
      </c>
      <c r="L2886" s="25">
        <f t="shared" si="348"/>
        <v>0</v>
      </c>
      <c r="M2886" s="25" t="s">
        <v>3723</v>
      </c>
      <c r="N2886" s="45">
        <v>45924</v>
      </c>
      <c r="O2886" s="54">
        <v>8452.5</v>
      </c>
      <c r="P2886" s="25" t="s">
        <v>3696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3709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3710</v>
      </c>
      <c r="I2887" s="25" t="s">
        <v>4240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3709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3711</v>
      </c>
      <c r="I2888" s="25" t="s">
        <v>4241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3709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4145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3709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3712</v>
      </c>
      <c r="I2890" s="25" t="s">
        <v>4242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3709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3713</v>
      </c>
      <c r="I2891" s="25" t="s">
        <v>4243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3709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3714</v>
      </c>
      <c r="I2892" s="25" t="s">
        <v>4244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3709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3715</v>
      </c>
      <c r="I2893" s="25" t="s">
        <v>4245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3709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4145</v>
      </c>
      <c r="J2894" s="25">
        <v>1</v>
      </c>
      <c r="K2894" s="25">
        <v>1</v>
      </c>
      <c r="L2894" s="25">
        <f t="shared" si="348"/>
        <v>0</v>
      </c>
      <c r="M2894" s="25" t="s">
        <v>3736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3709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4149</v>
      </c>
      <c r="J2895" s="25">
        <v>1</v>
      </c>
      <c r="K2895" s="25">
        <v>1</v>
      </c>
      <c r="L2895" s="25">
        <f t="shared" si="348"/>
        <v>0</v>
      </c>
      <c r="M2895" s="25" t="s">
        <v>3736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3709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4150</v>
      </c>
      <c r="J2896" s="25">
        <v>1</v>
      </c>
      <c r="K2896" s="25">
        <v>1</v>
      </c>
      <c r="L2896" s="25">
        <f t="shared" si="348"/>
        <v>0</v>
      </c>
      <c r="M2896" s="25" t="s">
        <v>3736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3709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3716</v>
      </c>
      <c r="I2897" s="25" t="s">
        <v>4246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3709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3717</v>
      </c>
      <c r="I2898" s="25" t="s">
        <v>4247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3709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3718</v>
      </c>
      <c r="I2899" s="25" t="s">
        <v>4248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3709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3719</v>
      </c>
      <c r="I2900" s="25" t="s">
        <v>4249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3709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3720</v>
      </c>
      <c r="I2901" s="25" t="s">
        <v>4250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3709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3721</v>
      </c>
      <c r="I2902" s="25" t="s">
        <v>4251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3709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4154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3709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3598</v>
      </c>
      <c r="I2904" s="25" t="s">
        <v>4228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3722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2702</v>
      </c>
      <c r="I2905" s="25" t="s">
        <v>2703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3731</v>
      </c>
      <c r="I2906" s="25" t="s">
        <v>4252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3582</v>
      </c>
      <c r="Q2906" s="25">
        <v>58156233936</v>
      </c>
      <c r="R2906" s="25" t="s">
        <v>41</v>
      </c>
      <c r="S2906" s="3">
        <v>4</v>
      </c>
      <c r="T2906" s="55"/>
      <c r="U2906" s="25" t="s">
        <v>3609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4747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4582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3732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3733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3735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4155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3734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3741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4253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3741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4254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3741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4255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3741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4256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3741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4068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3741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4257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3741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4258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3741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4259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3741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4260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3741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4261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3738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3741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4262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3741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3967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3738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3741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4263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3738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3741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4264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3741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4265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3741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4266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3741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4267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3741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4268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3738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3741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4269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3741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4270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3741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4271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3738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3741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4272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3741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4100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3726</v>
      </c>
      <c r="Q2932" s="25" t="s">
        <v>3739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3741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4273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3727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3741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4274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3738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3741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4275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3741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4276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3741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3971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3741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4277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3741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4278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3727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3741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4279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3741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4280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3738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3741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4281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3727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3741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4282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3741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4283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3741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4284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3741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4285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3741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4286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3741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4287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3741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4288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3738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3741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4289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3741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4290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3741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4291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3741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4292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3741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4293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3741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4294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3741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4295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3727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3741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4295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3741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4296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3741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4297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3727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3741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3981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3741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4298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3741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4299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3741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4300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3741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4301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3741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4302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3728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3741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4303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3741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4304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3741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4305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3738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3741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4306</v>
      </c>
      <c r="J2969" s="25">
        <v>1</v>
      </c>
      <c r="K2969" s="25">
        <v>1</v>
      </c>
      <c r="L2969" s="25">
        <f t="shared" si="358"/>
        <v>0</v>
      </c>
      <c r="M2969" s="25" t="s">
        <v>3744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3741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4307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3741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4368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3741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4308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3741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4309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3741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4310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3741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4311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3741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3762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3741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4312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3741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4082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3741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4313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3741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4314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3741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4315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3741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4316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3741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4317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3741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4318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3741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4112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3741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4319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3741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3971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3741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4320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3741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4321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3741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4322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3741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4323</v>
      </c>
      <c r="J2991" s="25">
        <v>1</v>
      </c>
      <c r="K2991" s="25">
        <v>1</v>
      </c>
      <c r="L2991" s="25">
        <f t="shared" si="358"/>
        <v>0</v>
      </c>
      <c r="M2991" s="25" t="s">
        <v>3743</v>
      </c>
      <c r="N2991" s="45">
        <v>45929</v>
      </c>
      <c r="O2991" s="54">
        <v>35045.5</v>
      </c>
      <c r="P2991" s="25" t="s">
        <v>3742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3741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4324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3741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3997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3741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4325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3741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4326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3741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3826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3741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4327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3741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4328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3741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4329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3744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3741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4330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3741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4331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3741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4332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3741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3770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3741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3834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3741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4333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3741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4334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4770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3741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4335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3741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4336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3741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4337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3741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4338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3741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4339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3741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4340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3741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4341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3741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4342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3741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4343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3741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4344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3741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4345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3741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3925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3741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3981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3741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4346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3745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3741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4125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3741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4347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3741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4348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3741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4349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3741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4350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3741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4351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3741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4352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3741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4353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3741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4354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4355</v>
      </c>
      <c r="J3030" s="25">
        <v>1</v>
      </c>
      <c r="K3030" s="25">
        <v>1</v>
      </c>
      <c r="L3030" s="25">
        <f t="shared" si="368"/>
        <v>0</v>
      </c>
      <c r="M3030" s="25" t="s">
        <v>4745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4144</v>
      </c>
      <c r="J3031" s="25">
        <v>1</v>
      </c>
      <c r="K3031" s="25">
        <v>1</v>
      </c>
      <c r="L3031" s="25">
        <f t="shared" si="368"/>
        <v>0</v>
      </c>
      <c r="M3031" s="25" t="s">
        <v>4745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3740</v>
      </c>
      <c r="I3032" s="25" t="s">
        <v>4356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4357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4357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4451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4358</v>
      </c>
      <c r="I3035" s="25" t="s">
        <v>4743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4359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4360</v>
      </c>
      <c r="I3036" s="25" t="s">
        <v>4744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4361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3746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4363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4364</v>
      </c>
      <c r="I3037" s="25" t="s">
        <v>4366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4365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x14ac:dyDescent="0.25">
      <c r="A3038" s="25">
        <f t="shared" si="365"/>
        <v>3035</v>
      </c>
      <c r="B3038" s="25" t="s">
        <v>4444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4446</v>
      </c>
      <c r="I3038" s="25" t="s">
        <v>4447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4444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4448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4444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4449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4445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4709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4700</v>
      </c>
      <c r="I3041" s="25" t="s">
        <v>4713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3734</v>
      </c>
      <c r="Q3041" s="25">
        <v>58156475322</v>
      </c>
      <c r="R3041" s="25" t="s">
        <v>41</v>
      </c>
      <c r="S3041" s="3">
        <v>-20</v>
      </c>
      <c r="T3041" s="55"/>
      <c r="U3041" s="25" t="s">
        <v>4712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4709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4701</v>
      </c>
      <c r="I3042" s="25" t="s">
        <v>4714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4712</v>
      </c>
      <c r="V3042" s="25" t="str">
        <f>VLOOKUP(P3042,'Customer List'!B:C,2,)</f>
        <v>Banglore</v>
      </c>
      <c r="W3042" s="56" t="s">
        <v>4869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4709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4702</v>
      </c>
      <c r="I3043" s="25" t="s">
        <v>4715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3734</v>
      </c>
      <c r="Q3043" s="25">
        <v>58156475322</v>
      </c>
      <c r="R3043" s="25" t="s">
        <v>41</v>
      </c>
      <c r="S3043" s="3">
        <v>-20</v>
      </c>
      <c r="T3043" s="55"/>
      <c r="U3043" s="25" t="s">
        <v>4712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4709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4703</v>
      </c>
      <c r="I3044" s="25" t="s">
        <v>4716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3734</v>
      </c>
      <c r="Q3044" s="25">
        <v>58156475322</v>
      </c>
      <c r="R3044" s="25" t="s">
        <v>41</v>
      </c>
      <c r="S3044" s="3">
        <v>-20</v>
      </c>
      <c r="T3044" s="55"/>
      <c r="U3044" s="25" t="s">
        <v>4712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4709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4704</v>
      </c>
      <c r="I3045" s="25" t="s">
        <v>4717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3734</v>
      </c>
      <c r="Q3045" s="25">
        <v>58156475322</v>
      </c>
      <c r="R3045" s="25" t="s">
        <v>41</v>
      </c>
      <c r="S3045" s="3">
        <v>-20</v>
      </c>
      <c r="T3045" s="55"/>
      <c r="U3045" s="25" t="s">
        <v>4712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4709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4705</v>
      </c>
      <c r="I3046" s="25" t="s">
        <v>4718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3734</v>
      </c>
      <c r="Q3046" s="25">
        <v>58156475322</v>
      </c>
      <c r="R3046" s="25" t="s">
        <v>41</v>
      </c>
      <c r="S3046" s="3">
        <v>-20</v>
      </c>
      <c r="T3046" s="55"/>
      <c r="U3046" s="25" t="s">
        <v>4712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4709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4706</v>
      </c>
      <c r="I3047" s="25" t="s">
        <v>4719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4710</v>
      </c>
      <c r="Q3047" s="25">
        <v>58156535312</v>
      </c>
      <c r="R3047" s="25" t="s">
        <v>41</v>
      </c>
      <c r="S3047" s="3">
        <v>-20</v>
      </c>
      <c r="T3047" s="55"/>
      <c r="U3047" s="25" t="s">
        <v>4712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4709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4707</v>
      </c>
      <c r="I3048" s="25" t="s">
        <v>4720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4710</v>
      </c>
      <c r="Q3048" s="25">
        <v>58156535312</v>
      </c>
      <c r="R3048" s="25" t="s">
        <v>41</v>
      </c>
      <c r="S3048" s="3">
        <v>-20</v>
      </c>
      <c r="T3048" s="55"/>
      <c r="U3048" s="25" t="s">
        <v>4712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4709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4708</v>
      </c>
      <c r="I3049" s="25" t="s">
        <v>4721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4711</v>
      </c>
      <c r="Q3049" s="25">
        <v>58156477724</v>
      </c>
      <c r="R3049" s="25" t="s">
        <v>41</v>
      </c>
      <c r="S3049" s="3">
        <v>-20</v>
      </c>
      <c r="T3049" s="55"/>
      <c r="U3049" s="25" t="s">
        <v>4712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4728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4723</v>
      </c>
      <c r="I3050" s="25" t="s">
        <v>4724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4365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4728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2651</v>
      </c>
      <c r="I3051" s="25" t="s">
        <v>4725</v>
      </c>
      <c r="J3051" s="25">
        <v>1</v>
      </c>
      <c r="K3051" s="25">
        <v>1</v>
      </c>
      <c r="L3051" s="25">
        <f t="shared" si="368"/>
        <v>0</v>
      </c>
      <c r="M3051" s="25"/>
      <c r="N3051" s="45">
        <v>45939</v>
      </c>
      <c r="O3051" s="54"/>
      <c r="P3051" s="25" t="s">
        <v>3346</v>
      </c>
      <c r="Q3051" s="25"/>
      <c r="R3051" s="25"/>
      <c r="S3051" s="3" t="s">
        <v>300</v>
      </c>
      <c r="T3051" s="55"/>
      <c r="U3051" s="25" t="s">
        <v>4365</v>
      </c>
      <c r="V3051" s="25" t="str">
        <f>VLOOKUP(P3051,'Customer List'!B:C,2,)</f>
        <v>Delhi</v>
      </c>
      <c r="W3051" s="57"/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365"/>
        <v>3049</v>
      </c>
      <c r="B3052" s="62" t="s">
        <v>4728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4726</v>
      </c>
      <c r="I3052" s="25" t="s">
        <v>4727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4365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4747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4542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4747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4253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4747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4543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4680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4747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4544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4747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4545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4747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3934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4747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4546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4747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4547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4870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4747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4548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4747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4549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4747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4550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4680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4747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4551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4747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4552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4747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4553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4747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4554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4747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4555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4747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4556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4747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4557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4747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4558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4747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4559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4747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4560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4747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4561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4747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4562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4747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4563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4747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4564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4747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4565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4747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4566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4747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4567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4747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4568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4747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4569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4747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4570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4747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4571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4747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4572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4747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4573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4747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4574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4747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4575</v>
      </c>
      <c r="I3088" s="25" t="s">
        <v>4689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4870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4747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3958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4747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4576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4747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4577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4747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4578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4747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4579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4747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4580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4747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4581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4747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3966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4747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4286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4747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4583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4747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4584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4747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4585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4747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4585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4747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4586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4747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4587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4747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4588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4747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4284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4747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4609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4747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4590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4747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4591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4747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4592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4747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4620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4456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4747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4625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3599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4747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4593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4747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4593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4747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4594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4747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4595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4747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4596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4747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4644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4769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4747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4597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4747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4598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4747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4599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4747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4261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4747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4600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4747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3775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4747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4601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4747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4602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4747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4603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4747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4604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4747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4605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4747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4606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4454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4747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4607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4747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4608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4747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4608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4748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4529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4453</v>
      </c>
      <c r="Q3133" s="25">
        <v>58156574420</v>
      </c>
      <c r="R3133" s="25"/>
      <c r="S3133" s="3">
        <v>-20</v>
      </c>
      <c r="T3133" s="55"/>
      <c r="U3133" s="25" t="s">
        <v>3600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4767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4749</v>
      </c>
      <c r="I3134" s="25" t="s">
        <v>4750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4747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4610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4747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4611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4747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4612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4747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4613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4747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4614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4455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4747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4615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4747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4310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4747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4311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4747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4616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4747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4585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3747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4747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4617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4747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4618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4747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4619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4767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4751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4747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4621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4747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4622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4747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4623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4747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4624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4767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4752</v>
      </c>
      <c r="I3153" s="25" t="s">
        <v>4753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4747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3820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4454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4747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4626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4747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4627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4747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4628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4747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4629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4747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4630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4747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4631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4747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4632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4747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3916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4455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4747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4633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4747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4333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4747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3836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4747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3836</v>
      </c>
      <c r="J3166" s="25">
        <v>1</v>
      </c>
      <c r="K3166" s="25">
        <v>1</v>
      </c>
      <c r="L3166" s="25">
        <f t="shared" si="385"/>
        <v>0</v>
      </c>
      <c r="M3166" s="25"/>
      <c r="N3166" s="45">
        <v>45939</v>
      </c>
      <c r="O3166" s="54"/>
      <c r="P3166" s="25" t="s">
        <v>626</v>
      </c>
      <c r="Q3166" s="25" t="s">
        <v>637</v>
      </c>
      <c r="R3166" s="25" t="s">
        <v>638</v>
      </c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>Thursday</v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82"/>
        <v>3164</v>
      </c>
      <c r="B3167" s="25" t="s">
        <v>4747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4634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4747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4634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4747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4635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4747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4636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4747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4637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4747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4638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4747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4639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3747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4747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4640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4747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4034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4680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4747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4641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4747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4642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4747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4643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4767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4754</v>
      </c>
      <c r="I3179" s="25" t="s">
        <v>4755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4747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4645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4747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4646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4768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4747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4647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3747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4747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4648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4747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4649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3747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4747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4650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4747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4651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4747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4652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4747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4653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4747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4654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4747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4655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4747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4656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4747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4657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4747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4658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4747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4659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4747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4660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4747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4661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4747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4662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4747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4134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4747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4663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4747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4664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4767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4756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4747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3775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3708</v>
      </c>
      <c r="Q3202" s="25"/>
      <c r="R3202" s="25"/>
      <c r="S3202" s="3" t="s">
        <v>300</v>
      </c>
      <c r="T3202" s="55" t="s">
        <v>4868</v>
      </c>
      <c r="U3202" s="25" t="s">
        <v>19</v>
      </c>
      <c r="V3202" s="25" t="str">
        <f>VLOOKUP(P3202,'Customer List'!B:C,2,)</f>
        <v>Unknown</v>
      </c>
      <c r="W3202" s="55" t="s">
        <v>4871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4747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4665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4747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4666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4747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4667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4747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4668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4747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4669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4747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4670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4747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4671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4747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4672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4747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4673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4747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4674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4747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4675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4747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3788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4747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4676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3708</v>
      </c>
      <c r="Q3215" s="25"/>
      <c r="R3215" s="25"/>
      <c r="S3215" s="3">
        <v>4</v>
      </c>
      <c r="T3215" s="55" t="s">
        <v>4868</v>
      </c>
      <c r="U3215" s="25" t="s">
        <v>19</v>
      </c>
      <c r="V3215" s="25" t="str">
        <f>VLOOKUP(P3215,'Customer List'!B:C,2,)</f>
        <v>Unknown</v>
      </c>
      <c r="W3215" s="55" t="s">
        <v>4871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4747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4677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4747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4678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4747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4679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4748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4458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3600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4748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4459</v>
      </c>
      <c r="I3220" s="25" t="s">
        <v>4460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3600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4748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4461</v>
      </c>
      <c r="I3221" s="25" t="s">
        <v>4462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3600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4748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4463</v>
      </c>
      <c r="I3222" s="25" t="s">
        <v>4464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3600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4748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4465</v>
      </c>
      <c r="I3223" s="25" t="s">
        <v>4466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3600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4748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4467</v>
      </c>
      <c r="I3224" s="25" t="s">
        <v>4468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3600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4748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4469</v>
      </c>
      <c r="I3225" s="25" t="s">
        <v>4470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3600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4748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4471</v>
      </c>
      <c r="I3226" s="25" t="s">
        <v>4472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3600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4748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4473</v>
      </c>
      <c r="I3227" s="25" t="s">
        <v>4474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3600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4748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4475</v>
      </c>
      <c r="I3228" s="25" t="s">
        <v>4476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3600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4748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4477</v>
      </c>
      <c r="I3229" s="25" t="s">
        <v>4478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3600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4748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4479</v>
      </c>
      <c r="I3230" s="25" t="s">
        <v>4480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3600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4748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4481</v>
      </c>
      <c r="I3231" s="25" t="s">
        <v>4482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3600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4748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4483</v>
      </c>
      <c r="I3232" s="25" t="s">
        <v>4484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3600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4748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4485</v>
      </c>
      <c r="I3233" s="25" t="s">
        <v>4486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3600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4748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4487</v>
      </c>
      <c r="I3234" s="25" t="s">
        <v>4488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3600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4748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4145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3600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4748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4489</v>
      </c>
      <c r="I3236" s="25" t="s">
        <v>4490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3600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4748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4491</v>
      </c>
      <c r="I3237" s="25" t="s">
        <v>4492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3600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4748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4493</v>
      </c>
      <c r="I3238" s="25" t="s">
        <v>4494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3600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4748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4495</v>
      </c>
      <c r="I3239" s="25" t="s">
        <v>4496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3600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4748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4497</v>
      </c>
      <c r="I3240" s="25" t="s">
        <v>4498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3600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4748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4499</v>
      </c>
      <c r="I3241" s="25" t="s">
        <v>4500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3600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4748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4501</v>
      </c>
      <c r="I3242" s="25" t="s">
        <v>4502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3600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4748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4503</v>
      </c>
      <c r="I3243" s="25" t="s">
        <v>4504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3600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4748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4505</v>
      </c>
      <c r="I3244" s="25" t="s">
        <v>4506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3600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4748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4507</v>
      </c>
      <c r="I3245" s="25" t="s">
        <v>4508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3600</v>
      </c>
      <c r="V3245" s="25" t="str">
        <f>VLOOKUP(P3245,'Customer List'!B:C,2,)</f>
        <v>Pune</v>
      </c>
      <c r="W3245" s="56" t="s">
        <v>4872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4748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4509</v>
      </c>
      <c r="I3246" s="25" t="s">
        <v>4510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3600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4748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4511</v>
      </c>
      <c r="I3247" s="25" t="s">
        <v>4512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3600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4748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4513</v>
      </c>
      <c r="I3248" s="25" t="s">
        <v>4514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3600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4748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4149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4771</v>
      </c>
      <c r="U3249" s="25" t="s">
        <v>3600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4748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4515</v>
      </c>
      <c r="I3250" s="25" t="s">
        <v>4516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3600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4748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4517</v>
      </c>
      <c r="I3251" s="25" t="s">
        <v>4518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3600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4748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4519</v>
      </c>
      <c r="I3252" s="25" t="s">
        <v>4520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3600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4748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4145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3600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4748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4521</v>
      </c>
      <c r="I3254" s="25" t="s">
        <v>4522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3600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4748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4523</v>
      </c>
      <c r="I3255" s="25" t="s">
        <v>4524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3600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4748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4525</v>
      </c>
      <c r="I3256" s="25" t="s">
        <v>4526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3600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4748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4527</v>
      </c>
      <c r="I3257" s="25" t="s">
        <v>4528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4452</v>
      </c>
      <c r="Q3257" s="25" t="s">
        <v>1131</v>
      </c>
      <c r="R3257" s="25" t="s">
        <v>1131</v>
      </c>
      <c r="S3257" s="3">
        <v>-20</v>
      </c>
      <c r="T3257" s="55"/>
      <c r="U3257" s="25" t="s">
        <v>3600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4767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4757</v>
      </c>
      <c r="I3258" s="25" t="s">
        <v>4758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4748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4530</v>
      </c>
      <c r="I3259" s="25" t="s">
        <v>4531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3600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4748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4532</v>
      </c>
      <c r="I3260" s="25" t="s">
        <v>4533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3600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4748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4534</v>
      </c>
      <c r="I3261" s="25" t="s">
        <v>4535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3600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4748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4536</v>
      </c>
      <c r="I3262" s="25" t="s">
        <v>4537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3600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4748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4538</v>
      </c>
      <c r="I3263" s="25" t="s">
        <v>4539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3600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4748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4540</v>
      </c>
      <c r="I3264" s="25" t="s">
        <v>4541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3600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4748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4146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3600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4748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4154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3600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4748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4153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3600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4767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4759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4767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4760</v>
      </c>
      <c r="I3269" s="25" t="s">
        <v>4761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4767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4762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4767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4763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3055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2785</v>
      </c>
      <c r="U3272" s="25" t="s">
        <v>19</v>
      </c>
      <c r="V3272" s="25" t="str">
        <f>VLOOKUP(P3272,'Customer List'!B:C,2,)</f>
        <v>Hyderabad</v>
      </c>
      <c r="W3272" s="56" t="s">
        <v>4872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4747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4593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4747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3896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4747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3901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4747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4589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4747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3806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4767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4764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4767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4765</v>
      </c>
      <c r="I3279" s="25" t="s">
        <v>4766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4867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4773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 t="s">
        <v>4872</v>
      </c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4867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4773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4872</v>
      </c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4867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4773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 t="s">
        <v>4872</v>
      </c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4867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4774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 t="s">
        <v>4872</v>
      </c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4867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4775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 t="s">
        <v>4872</v>
      </c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4867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4775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 t="s">
        <v>4872</v>
      </c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4867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4775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 t="s">
        <v>606</v>
      </c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4867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4776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 t="s">
        <v>4872</v>
      </c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4867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4777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4872</v>
      </c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4867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4777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 t="s">
        <v>4872</v>
      </c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4867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4778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 t="s">
        <v>4872</v>
      </c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4867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4778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4865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 t="s">
        <v>4872</v>
      </c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4867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4779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 t="s">
        <v>4872</v>
      </c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4867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4780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4872</v>
      </c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4867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4781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4872</v>
      </c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4867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4782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4872</v>
      </c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4867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4783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4872</v>
      </c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4867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4784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4872</v>
      </c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4867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4785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 t="s">
        <v>4872</v>
      </c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4867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4785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 t="s">
        <v>4872</v>
      </c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4867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4786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 t="s">
        <v>4872</v>
      </c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4867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4787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 t="s">
        <v>4872</v>
      </c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4867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4787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 t="s">
        <v>606</v>
      </c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4867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4787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 t="s">
        <v>4872</v>
      </c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4867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4787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 t="s">
        <v>4872</v>
      </c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4867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4788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4865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 t="s">
        <v>4872</v>
      </c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4867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4789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 t="s">
        <v>4872</v>
      </c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4867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4789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4872</v>
      </c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4867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4790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4872</v>
      </c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4867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4783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 t="s">
        <v>4872</v>
      </c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4867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4791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4872</v>
      </c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4867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4792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4872</v>
      </c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4867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4779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 t="s">
        <v>4872</v>
      </c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4867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4793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4872</v>
      </c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4867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4794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 t="s">
        <v>4872</v>
      </c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4867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4795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 t="s">
        <v>4872</v>
      </c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4867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4796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4872</v>
      </c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8"/>
        <v>3314</v>
      </c>
      <c r="B3317" s="25" t="s">
        <v>4867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4797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 t="s">
        <v>606</v>
      </c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4867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4798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 t="s">
        <v>4872</v>
      </c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4867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4799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 t="s">
        <v>4872</v>
      </c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4867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4800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 t="s">
        <v>4872</v>
      </c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4867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4801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 t="s">
        <v>4872</v>
      </c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8"/>
        <v>3319</v>
      </c>
      <c r="B3322" s="25" t="s">
        <v>4867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4802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 t="s">
        <v>606</v>
      </c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8"/>
        <v>3320</v>
      </c>
      <c r="B3323" s="25" t="s">
        <v>4867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4803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4867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4804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 t="s">
        <v>4872</v>
      </c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4867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4805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4872</v>
      </c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4867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4806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 t="s">
        <v>4872</v>
      </c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4867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4807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 t="s">
        <v>4872</v>
      </c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8"/>
        <v>3325</v>
      </c>
      <c r="B3328" s="25" t="s">
        <v>4867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4808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 t="s">
        <v>606</v>
      </c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4867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4809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 t="s">
        <v>4872</v>
      </c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8"/>
        <v>3327</v>
      </c>
      <c r="B3330" s="25" t="s">
        <v>4867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4810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 t="s">
        <v>606</v>
      </c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4867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4811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 t="s">
        <v>4872</v>
      </c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4867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4812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4867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4813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 t="s">
        <v>4872</v>
      </c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8"/>
        <v>3331</v>
      </c>
      <c r="B3334" s="25" t="s">
        <v>4867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4805</v>
      </c>
      <c r="J3334" s="25">
        <v>1</v>
      </c>
      <c r="K3334" s="25">
        <v>1</v>
      </c>
      <c r="L3334" s="25">
        <f t="shared" si="409"/>
        <v>0</v>
      </c>
      <c r="M3334" s="25"/>
      <c r="N3334" s="45">
        <v>45939</v>
      </c>
      <c r="O3334" s="54"/>
      <c r="P3334" s="25" t="s">
        <v>209</v>
      </c>
      <c r="Q3334" s="25" t="s">
        <v>1131</v>
      </c>
      <c r="R3334" s="25" t="s">
        <v>1131</v>
      </c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>Thursday</v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4867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4814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 t="s">
        <v>4872</v>
      </c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4867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4815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 t="s">
        <v>4872</v>
      </c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8"/>
        <v>3334</v>
      </c>
      <c r="B3337" s="25" t="s">
        <v>4867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4816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 t="s">
        <v>606</v>
      </c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8"/>
        <v>3335</v>
      </c>
      <c r="B3338" s="25" t="s">
        <v>4867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4817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8"/>
        <v>3336</v>
      </c>
      <c r="B3339" s="25" t="s">
        <v>4867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4818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4867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4819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4867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4820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 t="s">
        <v>4872</v>
      </c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4867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4796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 t="s">
        <v>4872</v>
      </c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4867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4799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 t="s">
        <v>4872</v>
      </c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4867</v>
      </c>
      <c r="C3344" s="45">
        <v>45933</v>
      </c>
      <c r="D3344" s="45">
        <v>45938</v>
      </c>
      <c r="E3344" s="8">
        <v>254.1</v>
      </c>
      <c r="F3344" s="8">
        <f t="shared" ref="F3344:F3409" si="413">IF(AB3344="DOLLAR",E3344*88,E3344)</f>
        <v>22360.799999999999</v>
      </c>
      <c r="G3344" s="54">
        <f t="shared" ref="G3344:G3409" si="414">F3344*J3344</f>
        <v>22360.799999999999</v>
      </c>
      <c r="H3344" s="25">
        <v>366914</v>
      </c>
      <c r="I3344" s="25" t="s">
        <v>4821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4872</v>
      </c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8"/>
        <v>3342</v>
      </c>
      <c r="B3345" s="25" t="s">
        <v>4867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4822</v>
      </c>
      <c r="J3345" s="25">
        <v>2</v>
      </c>
      <c r="K3345" s="25">
        <v>2</v>
      </c>
      <c r="L3345" s="25">
        <f t="shared" si="409"/>
        <v>0</v>
      </c>
      <c r="M3345" s="25"/>
      <c r="N3345" s="45">
        <v>45939</v>
      </c>
      <c r="O3345" s="54"/>
      <c r="P3345" s="25" t="s">
        <v>209</v>
      </c>
      <c r="Q3345" s="25" t="s">
        <v>1131</v>
      </c>
      <c r="R3345" s="25" t="s">
        <v>1131</v>
      </c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>Thursday</v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4867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4823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 t="s">
        <v>4872</v>
      </c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4867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4824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4872</v>
      </c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4867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4825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 t="s">
        <v>4872</v>
      </c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4867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4825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4872</v>
      </c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4867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4825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4872</v>
      </c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4867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4825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 t="s">
        <v>4872</v>
      </c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4867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4826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 t="s">
        <v>4872</v>
      </c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4867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4826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4872</v>
      </c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4867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4826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4872</v>
      </c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4867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4827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4872</v>
      </c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4867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4828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 t="s">
        <v>4872</v>
      </c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4867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4828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 t="s">
        <v>4872</v>
      </c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4867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4829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 t="s">
        <v>4872</v>
      </c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4867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4830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4872</v>
      </c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4867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4831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 t="s">
        <v>4872</v>
      </c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4867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4832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 t="s">
        <v>4872</v>
      </c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4867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4832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4866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 t="s">
        <v>4872</v>
      </c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8"/>
        <v>3360</v>
      </c>
      <c r="B3363" s="25" t="s">
        <v>4867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4833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 t="s">
        <v>606</v>
      </c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8"/>
        <v>3361</v>
      </c>
      <c r="B3364" s="25" t="s">
        <v>4867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4833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4867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4834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 t="s">
        <v>4872</v>
      </c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4867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4835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4872</v>
      </c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4867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4836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4872</v>
      </c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4867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4837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4872</v>
      </c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4867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4838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4872</v>
      </c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4867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4839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4872</v>
      </c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4867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4840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4872</v>
      </c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4867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4841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 t="s">
        <v>4872</v>
      </c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11" si="415">A3372+1</f>
        <v>3370</v>
      </c>
      <c r="B3373" s="25" t="s">
        <v>4867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11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 t="s">
        <v>4872</v>
      </c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4867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 t="s">
        <v>4872</v>
      </c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4867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 t="s">
        <v>4872</v>
      </c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4867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 t="s">
        <v>4872</v>
      </c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4867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4842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 t="s">
        <v>4872</v>
      </c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4867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4843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 t="s">
        <v>4872</v>
      </c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4867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 t="s">
        <v>4872</v>
      </c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4867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4844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 t="s">
        <v>4872</v>
      </c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4867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 t="s">
        <v>4872</v>
      </c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4867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4845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 t="s">
        <v>4872</v>
      </c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4867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4872</v>
      </c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5"/>
        <v>3381</v>
      </c>
      <c r="B3384" s="25" t="s">
        <v>4867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4846</v>
      </c>
      <c r="J3384" s="25">
        <v>1</v>
      </c>
      <c r="K3384" s="25">
        <v>1</v>
      </c>
      <c r="L3384" s="25">
        <f t="shared" si="416"/>
        <v>0</v>
      </c>
      <c r="M3384" s="25"/>
      <c r="N3384" s="45">
        <v>45939</v>
      </c>
      <c r="O3384" s="54"/>
      <c r="P3384" s="25" t="s">
        <v>209</v>
      </c>
      <c r="Q3384" s="25" t="s">
        <v>1131</v>
      </c>
      <c r="R3384" s="25" t="s">
        <v>1131</v>
      </c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>Thursday</v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4867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2800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 t="s">
        <v>4872</v>
      </c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4867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 t="s">
        <v>4872</v>
      </c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4867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4847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 t="s">
        <v>4872</v>
      </c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4867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 t="s">
        <v>4872</v>
      </c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4867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4872</v>
      </c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4867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4848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 t="s">
        <v>4872</v>
      </c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4867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4849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 t="s">
        <v>4872</v>
      </c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4867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4850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 t="s">
        <v>4872</v>
      </c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4867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4850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4872</v>
      </c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4867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4851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3354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 t="s">
        <v>4872</v>
      </c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4867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4852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 t="s">
        <v>4872</v>
      </c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5"/>
        <v>3393</v>
      </c>
      <c r="B3396" s="25" t="s">
        <v>4867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4853</v>
      </c>
      <c r="J3396" s="25">
        <v>1</v>
      </c>
      <c r="K3396" s="25">
        <v>1</v>
      </c>
      <c r="L3396" s="25">
        <f t="shared" si="416"/>
        <v>0</v>
      </c>
      <c r="M3396" s="25"/>
      <c r="N3396" s="45">
        <v>45939</v>
      </c>
      <c r="O3396" s="54"/>
      <c r="P3396" s="25" t="s">
        <v>214</v>
      </c>
      <c r="Q3396" s="25" t="s">
        <v>1131</v>
      </c>
      <c r="R3396" s="25" t="s">
        <v>1131</v>
      </c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>Thursday</v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5"/>
        <v>3394</v>
      </c>
      <c r="B3397" s="25" t="s">
        <v>4867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4854</v>
      </c>
      <c r="J3397" s="25">
        <v>1</v>
      </c>
      <c r="K3397" s="25">
        <v>1</v>
      </c>
      <c r="L3397" s="25">
        <f t="shared" si="416"/>
        <v>0</v>
      </c>
      <c r="M3397" s="25"/>
      <c r="N3397" s="45">
        <v>45939</v>
      </c>
      <c r="O3397" s="54"/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>Thursday</v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4867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4855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 t="s">
        <v>4872</v>
      </c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5"/>
        <v>3396</v>
      </c>
      <c r="B3399" s="25" t="s">
        <v>4867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4856</v>
      </c>
      <c r="J3399" s="25">
        <v>1</v>
      </c>
      <c r="K3399" s="25">
        <v>1</v>
      </c>
      <c r="L3399" s="25">
        <f t="shared" si="416"/>
        <v>0</v>
      </c>
      <c r="M3399" s="25"/>
      <c r="N3399" s="45">
        <v>45939</v>
      </c>
      <c r="O3399" s="54"/>
      <c r="P3399" s="25" t="s">
        <v>214</v>
      </c>
      <c r="Q3399" s="25" t="s">
        <v>1131</v>
      </c>
      <c r="R3399" s="25" t="s">
        <v>1131</v>
      </c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>Thursday</v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4867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4857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 t="s">
        <v>4872</v>
      </c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4867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4858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 t="s">
        <v>4872</v>
      </c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4867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4859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4872</v>
      </c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4867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4860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4872</v>
      </c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4867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4861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 t="s">
        <v>4872</v>
      </c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4867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4862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 t="s">
        <v>4872</v>
      </c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4867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4863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 t="s">
        <v>4872</v>
      </c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5"/>
        <v>3404</v>
      </c>
      <c r="B3407" s="25" t="s">
        <v>4867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4864</v>
      </c>
      <c r="J3407" s="25">
        <v>2</v>
      </c>
      <c r="K3407" s="25">
        <v>2</v>
      </c>
      <c r="L3407" s="25">
        <f t="shared" si="416"/>
        <v>0</v>
      </c>
      <c r="M3407" s="25"/>
      <c r="N3407" s="45">
        <v>45939</v>
      </c>
      <c r="O3407" s="54"/>
      <c r="P3407" s="25" t="s">
        <v>214</v>
      </c>
      <c r="Q3407" s="25" t="s">
        <v>1131</v>
      </c>
      <c r="R3407" s="25" t="s">
        <v>1131</v>
      </c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>Thursday</v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  <row r="3408" spans="1:29" x14ac:dyDescent="0.25">
      <c r="A3408" s="25">
        <f t="shared" si="415"/>
        <v>3405</v>
      </c>
      <c r="B3408" s="25" t="s">
        <v>4876</v>
      </c>
      <c r="C3408" s="45">
        <v>45936</v>
      </c>
      <c r="D3408" s="45">
        <v>45939</v>
      </c>
      <c r="E3408" s="8">
        <v>136.80000000000001</v>
      </c>
      <c r="F3408" s="8">
        <f t="shared" si="413"/>
        <v>12038.400000000001</v>
      </c>
      <c r="G3408" s="54">
        <f t="shared" si="414"/>
        <v>120384.00000000001</v>
      </c>
      <c r="H3408" s="25" t="s">
        <v>565</v>
      </c>
      <c r="I3408" s="25"/>
      <c r="J3408" s="25">
        <v>10</v>
      </c>
      <c r="K3408" s="25"/>
      <c r="L3408" s="25">
        <f t="shared" si="416"/>
        <v>10</v>
      </c>
      <c r="M3408" s="25"/>
      <c r="N3408" s="45"/>
      <c r="O3408" s="54"/>
      <c r="P3408" s="25" t="s">
        <v>320</v>
      </c>
      <c r="Q3408" s="25"/>
      <c r="R3408" s="25"/>
      <c r="S3408" s="3">
        <v>-20</v>
      </c>
      <c r="T3408" s="55"/>
      <c r="U3408" s="25" t="s">
        <v>3365</v>
      </c>
      <c r="V3408" s="25" t="str">
        <f>VLOOKUP(P3408,'Customer List'!B:C,2,)</f>
        <v>Gujrat</v>
      </c>
      <c r="W3408" s="56"/>
      <c r="X3408" s="45"/>
      <c r="Y3408" s="25" t="str">
        <f t="shared" ref="Y3408:Y3411" si="420">IF(X3408="", "", X3408-N3408)</f>
        <v/>
      </c>
      <c r="Z3408" s="25" t="str">
        <f t="shared" ref="Z3408:Z3411" si="421">IF(N3408="", "", TEXT(N3408, "dddd"))</f>
        <v/>
      </c>
      <c r="AA3408" s="25" t="str">
        <f t="shared" ref="AA3408:AA3411" si="422">IF(X3408="", "", TEXT(X3408, "dddd"))</f>
        <v/>
      </c>
      <c r="AB3408" s="25" t="str">
        <f>VLOOKUP(U3408,'Currency Sheet'!A:C,3,)</f>
        <v>DOLLAR</v>
      </c>
      <c r="AC3408" s="67" t="str">
        <f>VLOOKUP(P3408,'Customer List'!B:D,3,)</f>
        <v>OutStation</v>
      </c>
    </row>
    <row r="3409" spans="1:29" x14ac:dyDescent="0.25">
      <c r="A3409" s="25">
        <f t="shared" si="415"/>
        <v>3406</v>
      </c>
      <c r="B3409" s="25" t="s">
        <v>4876</v>
      </c>
      <c r="C3409" s="45">
        <v>45936</v>
      </c>
      <c r="D3409" s="45">
        <v>45939</v>
      </c>
      <c r="E3409" s="8">
        <v>136.80000000000001</v>
      </c>
      <c r="F3409" s="8">
        <f t="shared" si="413"/>
        <v>12038.400000000001</v>
      </c>
      <c r="G3409" s="54">
        <f t="shared" si="414"/>
        <v>48153.600000000006</v>
      </c>
      <c r="H3409" s="25" t="s">
        <v>565</v>
      </c>
      <c r="I3409" s="25"/>
      <c r="J3409" s="25">
        <v>4</v>
      </c>
      <c r="K3409" s="25">
        <v>4</v>
      </c>
      <c r="L3409" s="25">
        <f t="shared" si="416"/>
        <v>0</v>
      </c>
      <c r="M3409" s="25"/>
      <c r="N3409" s="45">
        <v>45939</v>
      </c>
      <c r="O3409" s="54"/>
      <c r="P3409" s="25" t="s">
        <v>4875</v>
      </c>
      <c r="Q3409" s="25"/>
      <c r="R3409" s="25"/>
      <c r="S3409" s="3">
        <v>-20</v>
      </c>
      <c r="T3409" s="55"/>
      <c r="U3409" s="25" t="s">
        <v>3365</v>
      </c>
      <c r="V3409" s="25" t="str">
        <f>VLOOKUP(P3409,'Customer List'!B:C,2,)</f>
        <v>Banglore</v>
      </c>
      <c r="W3409" s="56"/>
      <c r="X3409" s="45"/>
      <c r="Y3409" s="25" t="str">
        <f t="shared" si="420"/>
        <v/>
      </c>
      <c r="Z3409" s="25" t="str">
        <f t="shared" si="421"/>
        <v>Thursday</v>
      </c>
      <c r="AA3409" s="25" t="str">
        <f t="shared" si="422"/>
        <v/>
      </c>
      <c r="AB3409" s="25" t="str">
        <f>VLOOKUP(U3409,'Currency Sheet'!A:C,3,)</f>
        <v>DOLLAR</v>
      </c>
      <c r="AC3409" s="67" t="str">
        <f>VLOOKUP(P3409,'Customer List'!B:D,3,)</f>
        <v>OutStation</v>
      </c>
    </row>
    <row r="3410" spans="1:29" x14ac:dyDescent="0.25">
      <c r="A3410" s="25">
        <f t="shared" si="415"/>
        <v>3407</v>
      </c>
      <c r="B3410" s="25" t="s">
        <v>4876</v>
      </c>
      <c r="C3410" s="45">
        <v>45936</v>
      </c>
      <c r="D3410" s="45">
        <v>45939</v>
      </c>
      <c r="E3410" s="8">
        <v>2631.9</v>
      </c>
      <c r="F3410" s="8">
        <f t="shared" ref="F3410:F3411" si="423">IF(AB3410="DOLLAR",E3410*88,E3410)</f>
        <v>231607.2</v>
      </c>
      <c r="G3410" s="54">
        <f t="shared" ref="G3410:G3411" si="424">F3410*J3410</f>
        <v>463214.4</v>
      </c>
      <c r="H3410" s="25" t="s">
        <v>1988</v>
      </c>
      <c r="I3410" s="25"/>
      <c r="J3410" s="25">
        <v>2</v>
      </c>
      <c r="K3410" s="25"/>
      <c r="L3410" s="25">
        <f t="shared" si="416"/>
        <v>2</v>
      </c>
      <c r="M3410" s="25"/>
      <c r="N3410" s="45"/>
      <c r="O3410" s="54"/>
      <c r="P3410" s="25" t="s">
        <v>320</v>
      </c>
      <c r="Q3410" s="25"/>
      <c r="R3410" s="25"/>
      <c r="S3410" s="3">
        <v>4</v>
      </c>
      <c r="T3410" s="55"/>
      <c r="U3410" s="25" t="s">
        <v>3365</v>
      </c>
      <c r="V3410" s="25" t="str">
        <f>VLOOKUP(P3410,'Customer List'!B:C,2,)</f>
        <v>Gujrat</v>
      </c>
      <c r="W3410" s="56"/>
      <c r="X3410" s="45"/>
      <c r="Y3410" s="25" t="str">
        <f t="shared" si="420"/>
        <v/>
      </c>
      <c r="Z3410" s="25" t="str">
        <f t="shared" si="421"/>
        <v/>
      </c>
      <c r="AA3410" s="25" t="str">
        <f t="shared" si="422"/>
        <v/>
      </c>
      <c r="AB3410" s="25" t="str">
        <f>VLOOKUP(U3410,'Currency Sheet'!A:C,3,)</f>
        <v>DOLLAR</v>
      </c>
      <c r="AC3410" s="67" t="str">
        <f>VLOOKUP(P3410,'Customer List'!B:D,3,)</f>
        <v>OutStation</v>
      </c>
    </row>
    <row r="3411" spans="1:29" x14ac:dyDescent="0.25">
      <c r="A3411" s="25">
        <f t="shared" si="415"/>
        <v>3408</v>
      </c>
      <c r="B3411" s="25" t="s">
        <v>4876</v>
      </c>
      <c r="C3411" s="45">
        <v>45936</v>
      </c>
      <c r="D3411" s="45">
        <v>45939</v>
      </c>
      <c r="E3411" s="8">
        <v>220.5</v>
      </c>
      <c r="F3411" s="8">
        <f t="shared" si="423"/>
        <v>19404</v>
      </c>
      <c r="G3411" s="54">
        <f t="shared" si="424"/>
        <v>38808</v>
      </c>
      <c r="H3411" s="25" t="s">
        <v>4874</v>
      </c>
      <c r="I3411" s="25"/>
      <c r="J3411" s="25">
        <v>2</v>
      </c>
      <c r="K3411" s="25"/>
      <c r="L3411" s="25">
        <f t="shared" si="416"/>
        <v>2</v>
      </c>
      <c r="M3411" s="25"/>
      <c r="N3411" s="45"/>
      <c r="O3411" s="54"/>
      <c r="P3411" s="25" t="s">
        <v>4866</v>
      </c>
      <c r="Q3411" s="25"/>
      <c r="R3411" s="25"/>
      <c r="S3411" s="3">
        <v>-20</v>
      </c>
      <c r="T3411" s="55"/>
      <c r="U3411" s="25" t="s">
        <v>3365</v>
      </c>
      <c r="V3411" s="25" t="str">
        <f>VLOOKUP(P3411,'Customer List'!B:C,2,)</f>
        <v>Mumbai</v>
      </c>
      <c r="W3411" s="56"/>
      <c r="X3411" s="45"/>
      <c r="Y3411" s="25" t="str">
        <f t="shared" si="420"/>
        <v/>
      </c>
      <c r="Z3411" s="25" t="str">
        <f t="shared" si="421"/>
        <v/>
      </c>
      <c r="AA3411" s="25" t="str">
        <f t="shared" si="422"/>
        <v/>
      </c>
      <c r="AB3411" s="25" t="str">
        <f>VLOOKUP(U3411,'Currency Sheet'!A:C,3,)</f>
        <v>DOLLAR</v>
      </c>
      <c r="AC3411" s="67" t="str">
        <f>VLOOKUP(P3411,'Customer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 t="str">
        <v>SE041956</v>
      </c>
      <c r="B3301" s="46">
        <v>45939</v>
      </c>
      <c r="C3301" s="27" t="str">
        <v>3617-1</v>
      </c>
    </row>
    <row r="3302" spans="1:3" x14ac:dyDescent="0.25">
      <c r="A3302" s="27" t="str">
        <v>SE041956</v>
      </c>
      <c r="B3302" s="46">
        <v>45939</v>
      </c>
      <c r="C3302" s="27" t="str">
        <v>FSP-0108-10</v>
      </c>
    </row>
    <row r="3303" spans="1:3" x14ac:dyDescent="0.25">
      <c r="A3303" s="27" t="str">
        <v>SE041956</v>
      </c>
      <c r="B3303" s="46">
        <v>45939</v>
      </c>
      <c r="C3303" s="27" t="str">
        <v>3124-72-100T</v>
      </c>
    </row>
    <row r="3304" spans="1:3" x14ac:dyDescent="0.25">
      <c r="A3304" s="27">
        <v>0</v>
      </c>
      <c r="B3304" s="46">
        <v>0</v>
      </c>
      <c r="C330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3705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3"/>
  <sheetViews>
    <sheetView topLeftCell="A193" workbookViewId="0">
      <selection activeCell="C223" sqref="C22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3457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3" si="3">A194+1</f>
        <v>194</v>
      </c>
      <c r="B195" s="12" t="s">
        <v>3479</v>
      </c>
      <c r="C195" s="12" t="s">
        <v>3485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3486</v>
      </c>
      <c r="C196" s="12" t="s">
        <v>3485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3584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3585</v>
      </c>
      <c r="C198" s="12" t="s">
        <v>3586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3599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3602</v>
      </c>
      <c r="C200" s="12" t="s">
        <v>3603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3604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3613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3618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3616</v>
      </c>
      <c r="C204" s="12" t="s">
        <v>3617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3692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3696</v>
      </c>
      <c r="C206" s="12" t="s">
        <v>3698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3706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3708</v>
      </c>
      <c r="C208" s="12" t="s">
        <v>3708</v>
      </c>
      <c r="D208" s="13" t="s">
        <v>3708</v>
      </c>
      <c r="E208" s="1"/>
      <c r="F208" s="1"/>
    </row>
    <row r="209" spans="1:6" x14ac:dyDescent="0.25">
      <c r="A209" s="12">
        <f t="shared" si="3"/>
        <v>208</v>
      </c>
      <c r="B209" s="12" t="s">
        <v>3727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3726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3729</v>
      </c>
      <c r="C211" s="12" t="s">
        <v>3730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3734</v>
      </c>
      <c r="C212" s="12" t="s">
        <v>3586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4361</v>
      </c>
      <c r="C213" s="12" t="s">
        <v>4362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4452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4453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4454</v>
      </c>
      <c r="C216" s="12" t="s">
        <v>4457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4455</v>
      </c>
      <c r="C217" s="12" t="s">
        <v>3698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4456</v>
      </c>
      <c r="C218" s="12" t="s">
        <v>4457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4694</v>
      </c>
      <c r="C219" s="12" t="s">
        <v>4696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4710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4865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4866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4875</v>
      </c>
      <c r="C223" s="12" t="s">
        <v>825</v>
      </c>
      <c r="D223" s="13" t="s">
        <v>1189</v>
      </c>
      <c r="E223" s="1"/>
      <c r="F223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3563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A205" zoomScale="85" zoomScaleNormal="85" workbookViewId="0">
      <selection activeCell="B242" sqref="B242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8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240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(11-10-2025)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(11-10-2025)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(11-10-2025)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(11-10-2025)</v>
      </c>
      <c r="R4" s="1" t="str">
        <v>OutStation</v>
      </c>
      <c r="S4" s="1">
        <f t="shared" si="1"/>
        <v>2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(11-10-2025)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68">
        <v>423303</v>
      </c>
      <c r="B6" s="68">
        <v>3</v>
      </c>
      <c r="C6" s="68" t="str">
        <v>AIIMS</v>
      </c>
      <c r="D6" s="68">
        <v>-20</v>
      </c>
      <c r="E6" s="68" t="str">
        <v>BioLegend</v>
      </c>
      <c r="F6" s="68" t="str">
        <v xml:space="preserve">Same item dispatched to Aiims from Opening Stock 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7</v>
      </c>
      <c r="L6" s="68" t="str">
        <v>AIIMS</v>
      </c>
      <c r="M6" s="68">
        <v>4</v>
      </c>
      <c r="N6" s="68" t="str">
        <v>BioLegend</v>
      </c>
      <c r="O6" s="68">
        <v>0</v>
      </c>
      <c r="P6" s="68" t="str">
        <v>Delhi</v>
      </c>
      <c r="Q6" s="68" t="str">
        <v>Priyanka Madam</v>
      </c>
      <c r="R6" s="68" t="str">
        <v>Local</v>
      </c>
      <c r="S6" s="68">
        <f t="shared" si="1"/>
        <v>7</v>
      </c>
    </row>
    <row r="7" spans="1:19" x14ac:dyDescent="0.25">
      <c r="A7" s="1">
        <v>302864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304810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 t="str">
        <v>for stock</v>
      </c>
      <c r="P8" s="1" t="str">
        <v>Banglore</v>
      </c>
      <c r="Q8" s="1" t="str">
        <v>Stock</v>
      </c>
      <c r="R8" s="1" t="str">
        <v>OutStation</v>
      </c>
      <c r="S8" s="1">
        <f t="shared" si="1"/>
        <v>5</v>
      </c>
    </row>
    <row r="9" spans="1:19" x14ac:dyDescent="0.25">
      <c r="A9" s="1">
        <v>329950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8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(11-10-2025)</v>
      </c>
      <c r="R9" s="1" t="str">
        <v>OutStation</v>
      </c>
      <c r="S9" s="1">
        <f t="shared" si="1"/>
        <v>8</v>
      </c>
    </row>
    <row r="10" spans="1:19" x14ac:dyDescent="0.25">
      <c r="A10" s="68">
        <v>334330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PO Awaited</v>
      </c>
      <c r="R10" s="68" t="str">
        <v>OutStation</v>
      </c>
      <c r="S10" s="68">
        <f t="shared" si="1"/>
        <v>4</v>
      </c>
    </row>
    <row r="11" spans="1:19" x14ac:dyDescent="0.25">
      <c r="A11" s="1">
        <v>348206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7</v>
      </c>
      <c r="L11" s="1" t="str">
        <v>BARC</v>
      </c>
      <c r="M11" s="1">
        <v>4</v>
      </c>
      <c r="N11" s="1" t="str">
        <v>BioLegend</v>
      </c>
      <c r="O11" s="1">
        <v>0</v>
      </c>
      <c r="P11" s="1" t="str">
        <v>Mumbai</v>
      </c>
      <c r="Q11" s="1" t="str">
        <v>Saturday (11-10-2025)</v>
      </c>
      <c r="R11" s="1" t="str">
        <v>OutStation</v>
      </c>
      <c r="S11" s="1">
        <f t="shared" si="1"/>
        <v>7</v>
      </c>
    </row>
    <row r="12" spans="1:19" x14ac:dyDescent="0.25">
      <c r="A12" s="1">
        <v>351336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1</v>
      </c>
      <c r="L12" s="1" t="str">
        <v>BHARAT BIOTECH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 (11-10-2025)</v>
      </c>
      <c r="R12" s="1" t="str">
        <v>OutStation</v>
      </c>
      <c r="S12" s="1">
        <f t="shared" si="1"/>
        <v>1</v>
      </c>
    </row>
    <row r="13" spans="1:19" x14ac:dyDescent="0.25">
      <c r="A13" s="1">
        <v>352318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 t="str">
        <v>Priyanka Madam</v>
      </c>
      <c r="I13" s="1" t="str">
        <v>Local</v>
      </c>
      <c r="K13" s="1">
        <f t="shared" si="0"/>
        <v>3</v>
      </c>
      <c r="L13" s="1" t="str">
        <v>BIO SOLUTION</v>
      </c>
      <c r="M13" s="1" t="str">
        <v>rt</v>
      </c>
      <c r="N13" s="1" t="str">
        <v>BioLegend</v>
      </c>
      <c r="O13" s="1" t="str">
        <v>Extra Received</v>
      </c>
      <c r="P13" s="1" t="str">
        <v>Hyderabad</v>
      </c>
      <c r="Q13" s="1" t="str">
        <v>Saturday (11-10-2025)</v>
      </c>
      <c r="R13" s="1" t="str">
        <v>OutStation</v>
      </c>
      <c r="S13" s="1">
        <f t="shared" si="1"/>
        <v>3</v>
      </c>
    </row>
    <row r="14" spans="1:19" x14ac:dyDescent="0.25">
      <c r="A14" s="68">
        <v>900007707</v>
      </c>
      <c r="B14" s="68">
        <v>1</v>
      </c>
      <c r="C14" s="68" t="str">
        <v>APOLLO CHENNAI</v>
      </c>
      <c r="D14" s="68">
        <v>4</v>
      </c>
      <c r="E14" s="68" t="str">
        <v>BioLegend</v>
      </c>
      <c r="F14" s="68">
        <v>0</v>
      </c>
      <c r="G14" s="68" t="str">
        <v>CHENNAI</v>
      </c>
      <c r="H14" s="68" t="str">
        <v>PO Awaited</v>
      </c>
      <c r="I14" s="68" t="str">
        <v>OutStation</v>
      </c>
      <c r="K14" s="68">
        <f t="shared" si="0"/>
        <v>4</v>
      </c>
      <c r="L14" s="68" t="str">
        <v>BIO SOLUTION</v>
      </c>
      <c r="M14" s="68">
        <v>4</v>
      </c>
      <c r="N14" s="68" t="str">
        <v>BioLegend</v>
      </c>
      <c r="O14" s="68">
        <v>0</v>
      </c>
      <c r="P14" s="68" t="str">
        <v>Hyderabad</v>
      </c>
      <c r="Q14" s="68" t="str">
        <v>Saturday (11-10-2025)</v>
      </c>
      <c r="R14" s="68" t="str">
        <v>OutStation</v>
      </c>
      <c r="S14" s="68">
        <f t="shared" si="1"/>
        <v>4</v>
      </c>
    </row>
    <row r="15" spans="1:19" x14ac:dyDescent="0.25">
      <c r="A15" s="1">
        <v>626812</v>
      </c>
      <c r="B15" s="1">
        <v>5</v>
      </c>
      <c r="C15" s="1" t="str">
        <v>AURIGINE ONCO</v>
      </c>
      <c r="D15" s="1">
        <v>4</v>
      </c>
      <c r="E15" s="1" t="str">
        <v>BioLegend</v>
      </c>
      <c r="F15" s="1" t="str">
        <v>for stock</v>
      </c>
      <c r="G15" s="1" t="str">
        <v>Banglore</v>
      </c>
      <c r="H15" s="1" t="str">
        <v>Stock</v>
      </c>
      <c r="I15" s="1" t="str">
        <v>OutStation</v>
      </c>
      <c r="K15" s="1">
        <f t="shared" si="0"/>
        <v>2</v>
      </c>
      <c r="L15" s="1" t="str">
        <v>BIONOVA</v>
      </c>
      <c r="M15" s="1">
        <v>4</v>
      </c>
      <c r="N15" s="1" t="str">
        <v>BioLegend</v>
      </c>
      <c r="O15" s="1">
        <v>0</v>
      </c>
      <c r="P15" s="1" t="str">
        <v>Banglore</v>
      </c>
      <c r="Q15" s="1" t="str">
        <v>Saturday (11-10-2025)</v>
      </c>
      <c r="R15" s="1" t="str">
        <v>OutStation</v>
      </c>
      <c r="S15" s="1">
        <f t="shared" si="1"/>
        <v>2</v>
      </c>
    </row>
    <row r="16" spans="1:19" x14ac:dyDescent="0.25">
      <c r="A16" s="1">
        <v>103134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 t="str">
        <v>Saturday (11-10-2025)</v>
      </c>
      <c r="I16" s="1" t="str">
        <v>OutStation</v>
      </c>
      <c r="K16" s="1">
        <f t="shared" si="0"/>
        <v>1</v>
      </c>
      <c r="L16" s="1" t="str">
        <v>HELIX</v>
      </c>
      <c r="M16" s="1">
        <v>-20</v>
      </c>
      <c r="N16" s="1" t="str">
        <v>BioLegend</v>
      </c>
      <c r="O16" s="1">
        <v>0</v>
      </c>
      <c r="P16" s="1" t="str">
        <v>Kerala</v>
      </c>
      <c r="Q16" s="1" t="str">
        <v>Saturday (11-10-2025)</v>
      </c>
      <c r="R16" s="1" t="str">
        <v>OutStation</v>
      </c>
      <c r="S16" s="1">
        <f t="shared" si="1"/>
        <v>1</v>
      </c>
    </row>
    <row r="17" spans="1:19" x14ac:dyDescent="0.25">
      <c r="A17" s="1">
        <v>300306</v>
      </c>
      <c r="B17" s="1">
        <v>2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 t="str">
        <v>Saturday (11-10-2025)</v>
      </c>
      <c r="I17" s="1" t="str">
        <v>OutStation</v>
      </c>
      <c r="K17" s="1">
        <f t="shared" si="0"/>
        <v>1</v>
      </c>
      <c r="L17" s="1" t="str">
        <v>ICGEB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1</v>
      </c>
    </row>
    <row r="18" spans="1:19" x14ac:dyDescent="0.25">
      <c r="A18" s="1">
        <v>318340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(11-10-2025)</v>
      </c>
      <c r="I18" s="1" t="str">
        <v>OutStation</v>
      </c>
      <c r="K18" s="1">
        <f t="shared" si="0"/>
        <v>1</v>
      </c>
      <c r="L18" s="1" t="str">
        <v>IISER PUNE</v>
      </c>
      <c r="M18" s="1">
        <v>-20</v>
      </c>
      <c r="N18" s="1" t="str">
        <v>DHARMACON</v>
      </c>
      <c r="O18" s="1">
        <v>0</v>
      </c>
      <c r="P18" s="1" t="str">
        <v>Pune</v>
      </c>
      <c r="Q18" s="1" t="str">
        <v>Saturday (11-10-2025)</v>
      </c>
      <c r="R18" s="1" t="str">
        <v>OutStation</v>
      </c>
      <c r="S18" s="1">
        <f t="shared" si="1"/>
        <v>1</v>
      </c>
    </row>
    <row r="19" spans="1:19" x14ac:dyDescent="0.25">
      <c r="A19" s="1">
        <v>400171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(11-10-2025)</v>
      </c>
      <c r="I19" s="1" t="str">
        <v>OutStation</v>
      </c>
      <c r="K19" s="1">
        <f t="shared" si="0"/>
        <v>2</v>
      </c>
      <c r="L19" s="1" t="str">
        <v>IIT BOMBAY</v>
      </c>
      <c r="M19" s="1">
        <v>4</v>
      </c>
      <c r="N19" s="1" t="str">
        <v>BioLegend</v>
      </c>
      <c r="O19" s="1">
        <v>0</v>
      </c>
      <c r="P19" s="1" t="str">
        <v>Mumbai</v>
      </c>
      <c r="Q19" s="1" t="str">
        <v>Saturday (11-10-2025)</v>
      </c>
      <c r="R19" s="1" t="str">
        <v>OutStation</v>
      </c>
      <c r="S19" s="1">
        <f t="shared" si="1"/>
        <v>2</v>
      </c>
    </row>
    <row r="20" spans="1:19" x14ac:dyDescent="0.25">
      <c r="A20" s="1">
        <v>400655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 t="str">
        <v>Saturday (11-10-2025)</v>
      </c>
      <c r="I20" s="1" t="str">
        <v>OutStation</v>
      </c>
      <c r="K20" s="1">
        <f t="shared" si="0"/>
        <v>4</v>
      </c>
      <c r="L20" s="1" t="str">
        <v>ILBS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4</v>
      </c>
    </row>
    <row r="21" spans="1:19" x14ac:dyDescent="0.25">
      <c r="A21" s="1">
        <v>422302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 t="str">
        <v>Saturday (11-10-2025)</v>
      </c>
      <c r="I21" s="1" t="str">
        <v>OutStation</v>
      </c>
      <c r="K21" s="1">
        <f t="shared" si="0"/>
        <v>7</v>
      </c>
      <c r="L21" s="1" t="str">
        <v>ILS</v>
      </c>
      <c r="M21" s="1">
        <v>-20</v>
      </c>
      <c r="N21" s="1" t="str">
        <v>DHARMACON</v>
      </c>
      <c r="O21" s="1">
        <v>0</v>
      </c>
      <c r="P21" s="1" t="str">
        <v>Bhuvneshwar</v>
      </c>
      <c r="Q21" s="1" t="str">
        <v>PO Awaited</v>
      </c>
      <c r="R21" s="1" t="str">
        <v>OutStation</v>
      </c>
      <c r="S21" s="1">
        <f t="shared" si="1"/>
        <v>7</v>
      </c>
    </row>
    <row r="22" spans="1:19" x14ac:dyDescent="0.25">
      <c r="A22" s="1" t="str">
        <v>CTM-1172738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33</v>
      </c>
      <c r="L22" s="1" t="str">
        <v>ILS</v>
      </c>
      <c r="M22" s="1">
        <v>4</v>
      </c>
      <c r="N22" s="1" t="str">
        <v>BioLegend</v>
      </c>
      <c r="O22" s="1">
        <v>0</v>
      </c>
      <c r="P22" s="1" t="str">
        <v>Bhuvneshwar</v>
      </c>
      <c r="Q22" s="1" t="str">
        <v>Saturday (11-10-2025)</v>
      </c>
      <c r="R22" s="1" t="str">
        <v>OutStation</v>
      </c>
      <c r="S22" s="1">
        <f t="shared" si="1"/>
        <v>33</v>
      </c>
    </row>
    <row r="23" spans="1:19" x14ac:dyDescent="0.25">
      <c r="A23" s="1" t="str">
        <v>CTM-1172741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ILS</v>
      </c>
      <c r="M23" s="1">
        <v>-20</v>
      </c>
      <c r="N23" s="1" t="str">
        <v>BioLegend</v>
      </c>
      <c r="O23" s="1">
        <v>0</v>
      </c>
      <c r="P23" s="1" t="str">
        <v>Bhuvneshwar</v>
      </c>
      <c r="Q23" s="1" t="str">
        <v>Saturday (11-10-2025)</v>
      </c>
      <c r="R23" s="1" t="str">
        <v>OutStation</v>
      </c>
      <c r="S23" s="1">
        <f t="shared" si="1"/>
        <v>2</v>
      </c>
    </row>
    <row r="24" spans="1:19" x14ac:dyDescent="0.25">
      <c r="A24" s="68" t="str">
        <v>CTM-1172744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2</v>
      </c>
      <c r="L24" s="68" t="str">
        <v>IMMUNEEL</v>
      </c>
      <c r="M24" s="68">
        <v>4</v>
      </c>
      <c r="N24" s="68" t="str">
        <v>BioLegend</v>
      </c>
      <c r="O24" s="68">
        <v>0</v>
      </c>
      <c r="P24" s="68" t="str">
        <v>Banglore</v>
      </c>
      <c r="Q24" s="68" t="str">
        <v>Saturday (11-10-2025)</v>
      </c>
      <c r="R24" s="68" t="str">
        <v>OutStation</v>
      </c>
      <c r="S24" s="68">
        <f t="shared" si="1"/>
        <v>2</v>
      </c>
    </row>
    <row r="25" spans="1:19" x14ac:dyDescent="0.25">
      <c r="A25" s="1" t="str">
        <v>CTM-1172745</v>
      </c>
      <c r="B25" s="1">
        <v>1</v>
      </c>
      <c r="C25" s="1" t="str">
        <v>BARC</v>
      </c>
      <c r="D25" s="1">
        <v>-20</v>
      </c>
      <c r="E25" s="1" t="str">
        <v>DHARMACON</v>
      </c>
      <c r="F25" s="1">
        <v>0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1</v>
      </c>
      <c r="L25" s="1" t="str">
        <v>JUBILANT</v>
      </c>
      <c r="M25" s="1">
        <v>-20</v>
      </c>
      <c r="N25" s="1" t="str">
        <v>BioLegend</v>
      </c>
      <c r="O25" s="1">
        <v>0</v>
      </c>
      <c r="P25" s="1" t="str">
        <v>Banglore</v>
      </c>
      <c r="Q25" s="1" t="str">
        <v>Saturday (11-10-2025)</v>
      </c>
      <c r="R25" s="1" t="str">
        <v>OutStation</v>
      </c>
      <c r="S25" s="1">
        <f t="shared" si="1"/>
        <v>1</v>
      </c>
    </row>
    <row r="26" spans="1:19" x14ac:dyDescent="0.25">
      <c r="A26" s="1">
        <v>406502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(11-10-2025)</v>
      </c>
      <c r="I26" s="1" t="str">
        <v>OutStation</v>
      </c>
      <c r="K26" s="1">
        <f t="shared" si="0"/>
        <v>1</v>
      </c>
      <c r="L26" s="1" t="str">
        <v>MANIPAL</v>
      </c>
      <c r="M26" s="1">
        <v>4</v>
      </c>
      <c r="N26" s="1" t="str">
        <v>BioLegend</v>
      </c>
      <c r="O26" s="1">
        <v>0</v>
      </c>
      <c r="P26" s="1" t="str">
        <v>Banglore</v>
      </c>
      <c r="Q26" s="1" t="str">
        <v>Saturday (11-10-2025)</v>
      </c>
      <c r="R26" s="1" t="str">
        <v>OutStation</v>
      </c>
      <c r="S26" s="1">
        <f t="shared" si="1"/>
        <v>1</v>
      </c>
    </row>
    <row r="27" spans="1:19" x14ac:dyDescent="0.25">
      <c r="A27" s="68">
        <v>406602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 t="str">
        <v>Saturday (11-10-2025)</v>
      </c>
      <c r="I27" s="68" t="str">
        <v>OutStation</v>
      </c>
      <c r="K27" s="68">
        <f t="shared" si="0"/>
        <v>1</v>
      </c>
      <c r="L27" s="68" t="str">
        <v>MANIPAL</v>
      </c>
      <c r="M27" s="68">
        <v>-20</v>
      </c>
      <c r="N27" s="68" t="str">
        <v>BioLegend</v>
      </c>
      <c r="O27" s="68">
        <v>0</v>
      </c>
      <c r="P27" s="68" t="str">
        <v>Banglore</v>
      </c>
      <c r="Q27" s="68" t="str">
        <v>Saturday (11-10-2025)</v>
      </c>
      <c r="R27" s="68" t="str">
        <v>OutStation</v>
      </c>
      <c r="S27" s="68">
        <f t="shared" si="1"/>
        <v>1</v>
      </c>
    </row>
    <row r="28" spans="1:19" x14ac:dyDescent="0.25">
      <c r="A28" s="1">
        <v>406702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 t="str">
        <v>Saturday (11-10-2025)</v>
      </c>
      <c r="I28" s="1" t="str">
        <v>OutStation</v>
      </c>
      <c r="K28" s="1">
        <f t="shared" si="0"/>
        <v>60</v>
      </c>
      <c r="L28" s="1" t="str">
        <v>MICRO VAPI</v>
      </c>
      <c r="M28" s="1">
        <v>4</v>
      </c>
      <c r="N28" s="1" t="str">
        <v>BioLegend</v>
      </c>
      <c r="O28" s="1">
        <v>0</v>
      </c>
      <c r="P28" s="1" t="str">
        <v>Gujrat</v>
      </c>
      <c r="Q28" s="1" t="str">
        <v>Saturday (11-10-2025)</v>
      </c>
      <c r="R28" s="1" t="str">
        <v>OutStation</v>
      </c>
      <c r="S28" s="1">
        <f t="shared" si="1"/>
        <v>60</v>
      </c>
    </row>
    <row r="29" spans="1:19" x14ac:dyDescent="0.25">
      <c r="A29" s="1">
        <v>406802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 t="str">
        <v>Saturday (11-10-2025)</v>
      </c>
      <c r="I29" s="1" t="str">
        <v>OutStation</v>
      </c>
      <c r="K29" s="1">
        <f t="shared" si="0"/>
        <v>2</v>
      </c>
      <c r="L29" s="1" t="str">
        <v>MICRO VAPI</v>
      </c>
      <c r="M29" s="1">
        <v>-20</v>
      </c>
      <c r="N29" s="1" t="str">
        <v>BioLegend</v>
      </c>
      <c r="O29" s="1">
        <v>0</v>
      </c>
      <c r="P29" s="1" t="str">
        <v>Gujrat</v>
      </c>
      <c r="Q29" s="1" t="str">
        <v>Saturday (11-10-2025)</v>
      </c>
      <c r="R29" s="1" t="str">
        <v>OutStation</v>
      </c>
      <c r="S29" s="1">
        <f t="shared" si="1"/>
        <v>2</v>
      </c>
    </row>
    <row r="30" spans="1:19" x14ac:dyDescent="0.25">
      <c r="A30" s="1">
        <v>406902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 t="str">
        <v>Saturday (11-10-2025)</v>
      </c>
      <c r="I30" s="1" t="str">
        <v>OutStation</v>
      </c>
      <c r="K30" s="1">
        <f t="shared" si="0"/>
        <v>20</v>
      </c>
      <c r="L30" s="1" t="str">
        <v>MICRO VAPI</v>
      </c>
      <c r="M30" s="1" t="str">
        <v>RT</v>
      </c>
      <c r="N30" s="1" t="str">
        <v>BioLegend</v>
      </c>
      <c r="O30" s="1">
        <v>0</v>
      </c>
      <c r="P30" s="1" t="str">
        <v>Gujrat</v>
      </c>
      <c r="Q30" s="1" t="str">
        <v>Saturday (11-10-2025)</v>
      </c>
      <c r="R30" s="1" t="str">
        <v>OutStation</v>
      </c>
      <c r="S30" s="1">
        <f t="shared" si="1"/>
        <v>20</v>
      </c>
    </row>
    <row r="31" spans="1:19" x14ac:dyDescent="0.25">
      <c r="A31" s="1">
        <v>407002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 t="str">
        <v>Saturday (11-10-2025)</v>
      </c>
      <c r="I31" s="1" t="str">
        <v>OutStation</v>
      </c>
      <c r="K31" s="1">
        <f t="shared" si="0"/>
        <v>1</v>
      </c>
      <c r="L31" s="1" t="str">
        <v>NBRC</v>
      </c>
      <c r="M31" s="1">
        <v>-20</v>
      </c>
      <c r="N31" s="1" t="str">
        <v>DHARMACON</v>
      </c>
      <c r="O31" s="1">
        <v>0</v>
      </c>
      <c r="P31" s="1" t="str">
        <v>Manesar</v>
      </c>
      <c r="Q31" s="1" t="str">
        <v>Priyanka Madam</v>
      </c>
      <c r="R31" s="1" t="str">
        <v>Local</v>
      </c>
      <c r="S31" s="1">
        <f t="shared" si="1"/>
        <v>1</v>
      </c>
    </row>
    <row r="32" spans="1:19" x14ac:dyDescent="0.25">
      <c r="A32" s="1">
        <v>407102</v>
      </c>
      <c r="B32" s="1">
        <v>1</v>
      </c>
      <c r="C32" s="1" t="str">
        <v>BARC</v>
      </c>
      <c r="D32" s="1">
        <v>4</v>
      </c>
      <c r="E32" s="1" t="str">
        <v>BioLegend</v>
      </c>
      <c r="F32" s="1">
        <v>0</v>
      </c>
      <c r="G32" s="1" t="str">
        <v>Mumbai</v>
      </c>
      <c r="H32" s="1" t="str">
        <v>Saturday (11-10-2025)</v>
      </c>
      <c r="I32" s="1" t="str">
        <v>OutStation</v>
      </c>
      <c r="K32" s="1">
        <f t="shared" si="0"/>
        <v>2</v>
      </c>
      <c r="L32" s="1" t="str">
        <v>NCBS</v>
      </c>
      <c r="M32" s="1">
        <v>-20</v>
      </c>
      <c r="N32" s="1" t="str">
        <v>DHARMACON</v>
      </c>
      <c r="O32" s="1">
        <v>0</v>
      </c>
      <c r="P32" s="1" t="str">
        <v>Banglore</v>
      </c>
      <c r="Q32" s="1" t="str">
        <v>PO Awaited</v>
      </c>
      <c r="R32" s="1" t="str">
        <v>OutStation</v>
      </c>
      <c r="S32" s="1">
        <f t="shared" si="1"/>
        <v>2</v>
      </c>
    </row>
    <row r="33" spans="1:19" x14ac:dyDescent="0.25">
      <c r="A33" s="1">
        <v>505810</v>
      </c>
      <c r="B33" s="1">
        <v>1</v>
      </c>
      <c r="C33" s="1" t="str">
        <v>BHARAT BIOTECH</v>
      </c>
      <c r="D33" s="1">
        <v>4</v>
      </c>
      <c r="E33" s="1" t="str">
        <v>BioLegend</v>
      </c>
      <c r="F33" s="1">
        <v>0</v>
      </c>
      <c r="G33" s="1" t="str">
        <v>Hyderabad</v>
      </c>
      <c r="H33" s="1" t="str">
        <v>Saturday (11-10-2025)</v>
      </c>
      <c r="I33" s="1" t="str">
        <v>OutStation</v>
      </c>
      <c r="K33" s="1">
        <f t="shared" si="0"/>
        <v>2</v>
      </c>
      <c r="L33" s="1" t="str">
        <v>NII</v>
      </c>
      <c r="M33" s="1" t="str">
        <v>RT</v>
      </c>
      <c r="N33" s="1" t="str">
        <v>SARTORIUS</v>
      </c>
      <c r="O33" s="1">
        <v>0</v>
      </c>
      <c r="P33" s="1" t="str">
        <v>Delhi</v>
      </c>
      <c r="Q33" s="1" t="str">
        <v>Priyanka Madam</v>
      </c>
      <c r="R33" s="1" t="str">
        <v>Local</v>
      </c>
      <c r="S33" s="1">
        <f t="shared" si="1"/>
        <v>2</v>
      </c>
    </row>
    <row r="34" spans="1:19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Saturday (11-10-2025)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NIV</v>
      </c>
      <c r="M34" s="1">
        <v>4</v>
      </c>
      <c r="N34" s="1" t="str">
        <v>BioLegend</v>
      </c>
      <c r="O34" s="1" t="str">
        <v>SAMPLE</v>
      </c>
      <c r="P34" s="1" t="str">
        <v>Pune</v>
      </c>
      <c r="Q34" s="1" t="str">
        <v>SAMPLE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405202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 (11-10-2025)</v>
      </c>
      <c r="I35" s="1" t="str">
        <v>OutStation</v>
      </c>
      <c r="K35" s="1">
        <f t="shared" si="2"/>
        <v>1</v>
      </c>
      <c r="L35" s="1" t="str">
        <v>NNF</v>
      </c>
      <c r="M35" s="1">
        <v>-20</v>
      </c>
      <c r="N35" s="1" t="str">
        <v>Targetmol</v>
      </c>
      <c r="O35" s="1">
        <v>0</v>
      </c>
      <c r="P35" s="1" t="str">
        <v>Banglore</v>
      </c>
      <c r="Q35" s="1" t="str">
        <v>Sample and Back Order</v>
      </c>
      <c r="R35" s="1" t="str">
        <v>OutStation</v>
      </c>
      <c r="S35" s="1">
        <f t="shared" si="3"/>
        <v>1</v>
      </c>
    </row>
    <row r="36" spans="1:19" x14ac:dyDescent="0.25">
      <c r="A36" s="1">
        <v>420403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 (11-10-2025)</v>
      </c>
      <c r="I36" s="1" t="str">
        <v>OutStation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420801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 t="str">
        <v>Saturday (11-10-2025)</v>
      </c>
      <c r="I37" s="1" t="str">
        <v>OutStation</v>
      </c>
      <c r="K37" s="1">
        <f t="shared" si="2"/>
        <v>8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8</v>
      </c>
    </row>
    <row r="38" spans="1:19" x14ac:dyDescent="0.25">
      <c r="A38" s="1">
        <v>426002</v>
      </c>
      <c r="B38" s="1">
        <v>1</v>
      </c>
      <c r="C38" s="1" t="str">
        <v>BIO SOLUTION</v>
      </c>
      <c r="D38" s="1">
        <v>4</v>
      </c>
      <c r="E38" s="1" t="str">
        <v>BioLegend</v>
      </c>
      <c r="F38" s="1">
        <v>0</v>
      </c>
      <c r="G38" s="1" t="str">
        <v>Hyderabad</v>
      </c>
      <c r="H38" s="1" t="str">
        <v>Saturday (11-10-2025)</v>
      </c>
      <c r="I38" s="1" t="str">
        <v>OutStation</v>
      </c>
      <c r="K38" s="1">
        <f t="shared" si="2"/>
        <v>13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13</v>
      </c>
    </row>
    <row r="39" spans="1:19" x14ac:dyDescent="0.25">
      <c r="A39" s="1">
        <v>101205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Saturday (11-10-2025)</v>
      </c>
      <c r="I39" s="1" t="str">
        <v>OutStation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>
        <v>123107</v>
      </c>
      <c r="B40" s="1">
        <v>1</v>
      </c>
      <c r="C40" s="1" t="str">
        <v>BIONOVA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Saturday (11-10-2025)</v>
      </c>
      <c r="I40" s="1" t="str">
        <v>OutStation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23</v>
      </c>
    </row>
    <row r="41" spans="1:19" x14ac:dyDescent="0.25">
      <c r="A41" s="1">
        <v>776702</v>
      </c>
      <c r="B41" s="1">
        <v>1</v>
      </c>
      <c r="C41" s="1" t="str">
        <v>HELIX</v>
      </c>
      <c r="D41" s="1">
        <v>-20</v>
      </c>
      <c r="E41" s="1" t="str">
        <v>BioLegend</v>
      </c>
      <c r="F41" s="1">
        <v>0</v>
      </c>
      <c r="G41" s="1" t="str">
        <v>Kerala</v>
      </c>
      <c r="H41" s="1" t="str">
        <v>Saturday (11-10-2025)</v>
      </c>
      <c r="I41" s="1" t="str">
        <v>OutStation</v>
      </c>
      <c r="K41" s="1">
        <f t="shared" si="2"/>
        <v>2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 (11-10-2025)</v>
      </c>
      <c r="R41" s="1" t="str">
        <v>OutStation</v>
      </c>
      <c r="S41" s="1">
        <f t="shared" si="3"/>
        <v>2</v>
      </c>
    </row>
    <row r="42" spans="1:19" x14ac:dyDescent="0.25">
      <c r="A42" s="1">
        <v>307616</v>
      </c>
      <c r="B42" s="1">
        <v>1</v>
      </c>
      <c r="C42" s="1" t="str">
        <v>ICGEB</v>
      </c>
      <c r="D42" s="1">
        <v>4</v>
      </c>
      <c r="E42" s="1" t="str">
        <v>BioLegend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1</v>
      </c>
      <c r="L42" s="1" t="str">
        <v>PRIYANKA MADAM</v>
      </c>
      <c r="M42" s="1">
        <v>4</v>
      </c>
      <c r="N42" s="1" t="str">
        <v>BioLegend</v>
      </c>
      <c r="O42" s="1">
        <v>0</v>
      </c>
      <c r="P42" s="1" t="str">
        <v>Delhi</v>
      </c>
      <c r="Q42" s="1" t="str">
        <v>Priyanka Madam</v>
      </c>
      <c r="R42" s="1" t="str">
        <v>Local</v>
      </c>
      <c r="S42" s="1">
        <f t="shared" si="3"/>
        <v>1</v>
      </c>
    </row>
    <row r="43" spans="1:19" x14ac:dyDescent="0.25">
      <c r="A43" s="1" t="str">
        <v>CTM-1192962</v>
      </c>
      <c r="B43" s="1">
        <v>1</v>
      </c>
      <c r="C43" s="1" t="str">
        <v>IISER PUNE</v>
      </c>
      <c r="D43" s="1">
        <v>-20</v>
      </c>
      <c r="E43" s="1" t="str">
        <v>DHARMACON</v>
      </c>
      <c r="F43" s="1">
        <v>0</v>
      </c>
      <c r="G43" s="1" t="str">
        <v>Pune</v>
      </c>
      <c r="H43" s="1" t="str">
        <v>Saturday (11-10-2025)</v>
      </c>
      <c r="I43" s="1" t="str">
        <v>OutStation</v>
      </c>
      <c r="K43" s="1">
        <f t="shared" si="2"/>
        <v>4</v>
      </c>
      <c r="L43" s="1" t="str">
        <v>RG SONS</v>
      </c>
      <c r="M43" s="1" t="str">
        <v>RT</v>
      </c>
      <c r="N43" s="1" t="str">
        <v>Sartorius</v>
      </c>
      <c r="O43" s="1">
        <v>0</v>
      </c>
      <c r="P43" s="1" t="str">
        <v>Lucknow</v>
      </c>
      <c r="Q43" s="1" t="str">
        <v>Saturday (11-10-2025)</v>
      </c>
      <c r="R43" s="1" t="str">
        <v>OutStation</v>
      </c>
      <c r="S43" s="1">
        <f t="shared" si="3"/>
        <v>4</v>
      </c>
    </row>
    <row r="44" spans="1:19" x14ac:dyDescent="0.25">
      <c r="A44" s="1">
        <v>104733</v>
      </c>
      <c r="B44" s="1">
        <v>1</v>
      </c>
      <c r="C44" s="1" t="str">
        <v>IIT BOMBAY</v>
      </c>
      <c r="D44" s="1">
        <v>4</v>
      </c>
      <c r="E44" s="1" t="str">
        <v>BioLegend</v>
      </c>
      <c r="F44" s="1">
        <v>0</v>
      </c>
      <c r="G44" s="1" t="str">
        <v>Mumbai</v>
      </c>
      <c r="H44" s="1" t="str">
        <v>Saturday (11-10-2025)</v>
      </c>
      <c r="I44" s="1" t="str">
        <v>OutStation</v>
      </c>
      <c r="K44" s="1">
        <f t="shared" si="2"/>
        <v>2</v>
      </c>
      <c r="L44" s="1" t="str">
        <v>RG SONS</v>
      </c>
      <c r="M44" s="1">
        <v>4</v>
      </c>
      <c r="N44" s="1" t="str">
        <v>BioLegend</v>
      </c>
      <c r="O44" s="1">
        <v>0</v>
      </c>
      <c r="P44" s="1" t="str">
        <v>Lucknow</v>
      </c>
      <c r="Q44" s="1" t="str">
        <v>Saturday (11-10-2025)</v>
      </c>
      <c r="R44" s="1" t="str">
        <v>OutStation</v>
      </c>
      <c r="S44" s="1">
        <f t="shared" si="3"/>
        <v>2</v>
      </c>
    </row>
    <row r="45" spans="1:19" x14ac:dyDescent="0.25">
      <c r="A45" s="1">
        <v>124625</v>
      </c>
      <c r="B45" s="1">
        <v>1</v>
      </c>
      <c r="C45" s="1" t="str">
        <v>IIT BOMBAY</v>
      </c>
      <c r="D45" s="1">
        <v>4</v>
      </c>
      <c r="E45" s="1" t="str">
        <v>BioLegend</v>
      </c>
      <c r="F45" s="1">
        <v>0</v>
      </c>
      <c r="G45" s="1" t="str">
        <v>Mumbai</v>
      </c>
      <c r="H45" s="1" t="str">
        <v>Saturday (11-10-2025)</v>
      </c>
      <c r="I45" s="1" t="str">
        <v>OutStation</v>
      </c>
      <c r="K45" s="1">
        <f t="shared" si="2"/>
        <v>1</v>
      </c>
      <c r="L45" s="1" t="str">
        <v>RG SONS</v>
      </c>
      <c r="M45" s="1">
        <v>-20</v>
      </c>
      <c r="N45" s="1" t="str">
        <v>BioLegend</v>
      </c>
      <c r="O45" s="1">
        <v>0</v>
      </c>
      <c r="P45" s="1" t="str">
        <v>Lucknow</v>
      </c>
      <c r="Q45" s="1" t="str">
        <v>Saturday (11-10-2025)</v>
      </c>
      <c r="R45" s="1" t="str">
        <v>OutStation</v>
      </c>
      <c r="S45" s="1">
        <f t="shared" si="3"/>
        <v>1</v>
      </c>
    </row>
    <row r="46" spans="1:19" x14ac:dyDescent="0.25">
      <c r="A46" s="1">
        <v>101222</v>
      </c>
      <c r="B46" s="1">
        <v>1</v>
      </c>
      <c r="C46" s="1" t="str">
        <v>ILBS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2</v>
      </c>
      <c r="L46" s="1" t="str">
        <v>RGCB</v>
      </c>
      <c r="M46" s="1">
        <v>4</v>
      </c>
      <c r="N46" s="1" t="str">
        <v>BioLegend</v>
      </c>
      <c r="O46" s="1">
        <v>0</v>
      </c>
      <c r="P46" s="1" t="str">
        <v>Kerala</v>
      </c>
      <c r="Q46" s="1" t="str">
        <v>Back Order</v>
      </c>
      <c r="R46" s="1" t="str">
        <v>OutStation</v>
      </c>
      <c r="S46" s="1">
        <f t="shared" si="3"/>
        <v>2</v>
      </c>
    </row>
    <row r="47" spans="1:19" x14ac:dyDescent="0.25">
      <c r="A47" s="1">
        <v>123127</v>
      </c>
      <c r="B47" s="1">
        <v>1</v>
      </c>
      <c r="C47" s="1" t="str">
        <v>ILBS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1</v>
      </c>
      <c r="L47" s="1" t="str">
        <v>SAI LIFE</v>
      </c>
      <c r="M47" s="1">
        <v>-20</v>
      </c>
      <c r="N47" s="1" t="str">
        <v>BioLegend</v>
      </c>
      <c r="O47" s="1">
        <v>0</v>
      </c>
      <c r="P47" s="1" t="str">
        <v>Pune</v>
      </c>
      <c r="Q47" s="1" t="str">
        <v>Saturday (11-10-2025)</v>
      </c>
      <c r="R47" s="1" t="str">
        <v>OutStation</v>
      </c>
      <c r="S47" s="1">
        <f t="shared" si="3"/>
        <v>1</v>
      </c>
    </row>
    <row r="48" spans="1:19" x14ac:dyDescent="0.25">
      <c r="A48" s="1">
        <v>406403</v>
      </c>
      <c r="B48" s="1">
        <v>1</v>
      </c>
      <c r="C48" s="1" t="str">
        <v>ILBS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 t="str">
        <v>Local</v>
      </c>
      <c r="S48" s="1">
        <f t="shared" si="3"/>
        <v>5</v>
      </c>
    </row>
    <row r="49" spans="1:19" x14ac:dyDescent="0.25">
      <c r="A49" s="1">
        <v>406421</v>
      </c>
      <c r="B49" s="1">
        <v>1</v>
      </c>
      <c r="C49" s="1" t="str">
        <v>ILBS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SOUTH CAMPUS</v>
      </c>
      <c r="M49" s="1" t="str">
        <v>RT</v>
      </c>
      <c r="N49" s="1" t="str">
        <v>HOEFER</v>
      </c>
      <c r="O49" s="1">
        <v>0</v>
      </c>
      <c r="P49" s="1" t="str">
        <v>Delhi</v>
      </c>
      <c r="Q49" s="1" t="str">
        <v>Sample</v>
      </c>
      <c r="R49" s="1" t="str">
        <v>Local</v>
      </c>
      <c r="S49" s="1">
        <f t="shared" si="3"/>
        <v>2</v>
      </c>
    </row>
    <row r="50" spans="1:19" x14ac:dyDescent="0.25">
      <c r="A50" s="1" t="str">
        <v>L-019598-00-0005</v>
      </c>
      <c r="B50" s="1">
        <v>1</v>
      </c>
      <c r="C50" s="1" t="str">
        <v>ILS</v>
      </c>
      <c r="D50" s="1">
        <v>-20</v>
      </c>
      <c r="E50" s="1" t="str">
        <v>DHARMACON</v>
      </c>
      <c r="F50" s="1">
        <v>0</v>
      </c>
      <c r="G50" s="1" t="str">
        <v>Bhuvneshwar</v>
      </c>
      <c r="H50" s="1" t="str">
        <v>PO Awaited</v>
      </c>
      <c r="I50" s="1" t="str">
        <v>OutStation</v>
      </c>
      <c r="K50" s="1">
        <f t="shared" si="2"/>
        <v>2</v>
      </c>
      <c r="L50" s="1" t="str">
        <v>Stock</v>
      </c>
      <c r="M50" s="1">
        <v>4</v>
      </c>
      <c r="N50" s="1" t="str">
        <v>BioLegend</v>
      </c>
      <c r="O50" s="1" t="str">
        <v>Biocon Order Cancelled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x14ac:dyDescent="0.25">
      <c r="A51" s="1" t="str">
        <v>L-013680-01-0005</v>
      </c>
      <c r="B51" s="1">
        <v>1</v>
      </c>
      <c r="C51" s="1" t="str">
        <v>ILS</v>
      </c>
      <c r="D51" s="1">
        <v>-20</v>
      </c>
      <c r="E51" s="1" t="str">
        <v>DHARMACON</v>
      </c>
      <c r="F51" s="1">
        <v>0</v>
      </c>
      <c r="G51" s="1" t="str">
        <v>Bhuvneshwar</v>
      </c>
      <c r="H51" s="1" t="str">
        <v>PO Awaited</v>
      </c>
      <c r="I51" s="1" t="str">
        <v>OutStation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FOC Informed By Priya Madam and informed to SM Sir</v>
      </c>
      <c r="P51" s="1" t="str">
        <v>STOCK</v>
      </c>
      <c r="Q51" s="1" t="str">
        <v>Stock</v>
      </c>
      <c r="R51" s="1" t="str">
        <v>STOCK</v>
      </c>
      <c r="S51" s="1">
        <f t="shared" si="3"/>
        <v>3</v>
      </c>
    </row>
    <row r="52" spans="1:19" x14ac:dyDescent="0.25">
      <c r="A52" s="68" t="str">
        <v>L-012078-00-0005</v>
      </c>
      <c r="B52" s="68">
        <v>1</v>
      </c>
      <c r="C52" s="68" t="str">
        <v>ILS</v>
      </c>
      <c r="D52" s="68">
        <v>-20</v>
      </c>
      <c r="E52" s="68" t="str">
        <v>DHARMACON</v>
      </c>
      <c r="F52" s="68">
        <v>0</v>
      </c>
      <c r="G52" s="68" t="str">
        <v>Bhuvneshwar</v>
      </c>
      <c r="H52" s="68" t="str">
        <v>PO Awaited</v>
      </c>
      <c r="I52" s="68" t="str">
        <v>OutStation</v>
      </c>
      <c r="K52" s="68">
        <f t="shared" si="2"/>
        <v>1</v>
      </c>
      <c r="L52" s="68" t="str">
        <v>stock</v>
      </c>
      <c r="M52" s="68">
        <v>-20</v>
      </c>
      <c r="N52" s="68" t="str">
        <v>Dharmacon</v>
      </c>
      <c r="O52" s="68" t="str">
        <v>Extra Item Purchased (Informed by Dharmendra Sir)</v>
      </c>
      <c r="P52" s="68" t="str">
        <v>STOCK</v>
      </c>
      <c r="Q52" s="68" t="str">
        <v>Stock</v>
      </c>
      <c r="R52" s="68" t="str">
        <v>STOCK</v>
      </c>
      <c r="S52" s="68">
        <f t="shared" si="3"/>
        <v>1</v>
      </c>
    </row>
    <row r="53" spans="1:19" x14ac:dyDescent="0.25">
      <c r="A53" s="1" t="str">
        <v>L-003030-00-0005</v>
      </c>
      <c r="B53" s="1">
        <v>1</v>
      </c>
      <c r="C53" s="1" t="str">
        <v>ILS</v>
      </c>
      <c r="D53" s="1">
        <v>-20</v>
      </c>
      <c r="E53" s="1" t="str">
        <v>DHARMACON</v>
      </c>
      <c r="F53" s="1">
        <v>0</v>
      </c>
      <c r="G53" s="1" t="str">
        <v>Bhuvneshwar</v>
      </c>
      <c r="H53" s="1" t="str">
        <v>PO Awaited</v>
      </c>
      <c r="I53" s="1" t="str">
        <v>OutStation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 t="str">
        <v>L-004920-01-0005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 t="str">
        <v>STOCK</v>
      </c>
      <c r="S54" s="1">
        <f t="shared" si="3"/>
        <v>1</v>
      </c>
    </row>
    <row r="55" spans="1:19" x14ac:dyDescent="0.25">
      <c r="A55" s="1" t="str">
        <v>L-003805-00-0005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5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5</v>
      </c>
    </row>
    <row r="56" spans="1:19" x14ac:dyDescent="0.25">
      <c r="A56" s="1" t="str">
        <v>D-001810-10-05</v>
      </c>
      <c r="B56" s="1">
        <v>1</v>
      </c>
      <c r="C56" s="1" t="str">
        <v>ILS</v>
      </c>
      <c r="D56" s="1">
        <v>-20</v>
      </c>
      <c r="E56" s="1" t="str">
        <v>DHARMACON</v>
      </c>
      <c r="F56" s="1">
        <v>0</v>
      </c>
      <c r="G56" s="1" t="str">
        <v>Bhuvneshwar</v>
      </c>
      <c r="H56" s="1" t="str">
        <v>PO Awaited</v>
      </c>
      <c r="I56" s="1" t="str">
        <v>OutStation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>
        <v>100204</v>
      </c>
      <c r="B57" s="1">
        <v>1</v>
      </c>
      <c r="C57" s="1" t="str">
        <v>ILS</v>
      </c>
      <c r="D57" s="1">
        <v>4</v>
      </c>
      <c r="E57" s="1" t="str">
        <v>BioLegend</v>
      </c>
      <c r="F57" s="1">
        <v>0</v>
      </c>
      <c r="G57" s="1" t="str">
        <v>Bhuvneshwar</v>
      </c>
      <c r="H57" s="1" t="str">
        <v>Saturday (11-10-2025)</v>
      </c>
      <c r="I57" s="1" t="str">
        <v>OutStation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5</v>
      </c>
    </row>
    <row r="58" spans="1:19" x14ac:dyDescent="0.25">
      <c r="A58" s="1">
        <v>100216</v>
      </c>
      <c r="B58" s="1">
        <v>1</v>
      </c>
      <c r="C58" s="1" t="str">
        <v>ILS</v>
      </c>
      <c r="D58" s="1">
        <v>4</v>
      </c>
      <c r="E58" s="1" t="str">
        <v>BioLegend</v>
      </c>
      <c r="F58" s="1">
        <v>0</v>
      </c>
      <c r="G58" s="1" t="str">
        <v>Bhuvneshwar</v>
      </c>
      <c r="H58" s="1" t="str">
        <v>Saturday (11-10-2025)</v>
      </c>
      <c r="I58" s="1" t="str">
        <v>OutStation</v>
      </c>
      <c r="K58" s="1">
        <f t="shared" si="2"/>
        <v>6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 t="str">
        <v>STOCK</v>
      </c>
      <c r="S58" s="1">
        <f t="shared" si="3"/>
        <v>6</v>
      </c>
    </row>
    <row r="59" spans="1:19" x14ac:dyDescent="0.25">
      <c r="A59" s="1">
        <v>100732</v>
      </c>
      <c r="B59" s="1">
        <v>1</v>
      </c>
      <c r="C59" s="1" t="str">
        <v>ILS</v>
      </c>
      <c r="D59" s="1">
        <v>4</v>
      </c>
      <c r="E59" s="1" t="str">
        <v>BioLegend</v>
      </c>
      <c r="F59" s="1">
        <v>0</v>
      </c>
      <c r="G59" s="1" t="str">
        <v>Bhuvneshwar</v>
      </c>
      <c r="H59" s="1" t="str">
        <v>Saturday (11-10-2025)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101206</v>
      </c>
      <c r="B60" s="1">
        <v>1</v>
      </c>
      <c r="C60" s="1" t="str">
        <v>ILS</v>
      </c>
      <c r="D60" s="1">
        <v>4</v>
      </c>
      <c r="E60" s="1" t="str">
        <v>BioLegend</v>
      </c>
      <c r="F60" s="1">
        <v>0</v>
      </c>
      <c r="G60" s="1" t="str">
        <v>Bhuvneshwar</v>
      </c>
      <c r="H60" s="1" t="str">
        <v>Saturday (11-10-2025)</v>
      </c>
      <c r="I60" s="1" t="str">
        <v>OutStation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102711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 t="str">
        <v>Saturday (11-10-2025)</v>
      </c>
      <c r="I61" s="1" t="str">
        <v>OutStation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3</v>
      </c>
    </row>
    <row r="62" spans="1:19" x14ac:dyDescent="0.25">
      <c r="A62" s="1">
        <v>103116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 t="str">
        <v>Saturday (11-10-2025)</v>
      </c>
      <c r="I62" s="1" t="str">
        <v>OutStation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104732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 t="str">
        <v>Saturday (11-10-2025)</v>
      </c>
      <c r="I63" s="1" t="str">
        <v>OutStation</v>
      </c>
      <c r="K63" s="1">
        <f t="shared" si="2"/>
        <v>17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17</v>
      </c>
    </row>
    <row r="64" spans="1:19" x14ac:dyDescent="0.25">
      <c r="A64" s="1">
        <v>105012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 t="str">
        <v>Saturday (11-10-2025)</v>
      </c>
      <c r="I64" s="1" t="str">
        <v>OutStation</v>
      </c>
      <c r="K64" s="1">
        <f t="shared" si="2"/>
        <v>65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65</v>
      </c>
    </row>
    <row r="65" spans="1:19" x14ac:dyDescent="0.25">
      <c r="A65" s="1">
        <v>105841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 t="str">
        <v>Saturday (11-10-2025)</v>
      </c>
      <c r="I65" s="1" t="str">
        <v>OutStation</v>
      </c>
      <c r="K65" s="1">
        <f t="shared" si="2"/>
        <v>27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27</v>
      </c>
    </row>
    <row r="66" spans="1:19" x14ac:dyDescent="0.25">
      <c r="A66" s="1">
        <v>107622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 t="str">
        <v>Saturday (11-10-2025)</v>
      </c>
      <c r="I66" s="1" t="str">
        <v>OutStation</v>
      </c>
      <c r="K66" s="1">
        <f t="shared" ref="K66:K72" si="4">SUMIFS(B:B,C:C, L66,D:D, M66,E:E, N66,F:F, O66,G:G, P66,H:H, Q66)</f>
        <v>18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18</v>
      </c>
    </row>
    <row r="67" spans="1:19" x14ac:dyDescent="0.25">
      <c r="A67" s="1">
        <v>108408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 t="str">
        <v>Saturday (11-10-2025)</v>
      </c>
      <c r="I67" s="1" t="str">
        <v>OutStation</v>
      </c>
      <c r="K67" s="1">
        <f t="shared" si="4"/>
        <v>2</v>
      </c>
      <c r="L67" s="1" t="str">
        <v>Stock</v>
      </c>
      <c r="M67" s="1">
        <v>4</v>
      </c>
      <c r="N67" s="1" t="str">
        <v>BioLegend</v>
      </c>
      <c r="O67" s="1" t="str">
        <v>Retrun From IGIB , Invoice Number 1058</v>
      </c>
      <c r="P67" s="1" t="str">
        <v>STOCK</v>
      </c>
      <c r="Q67" s="1" t="str">
        <v>Stock</v>
      </c>
      <c r="R67" s="1" t="str">
        <v>STOCK</v>
      </c>
      <c r="S67" s="1">
        <f t="shared" si="5"/>
        <v>2</v>
      </c>
    </row>
    <row r="68" spans="1:19" x14ac:dyDescent="0.25">
      <c r="A68" s="1">
        <v>112503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 t="str">
        <v>Saturday (11-10-2025)</v>
      </c>
      <c r="I68" s="1" t="str">
        <v>OutStation</v>
      </c>
      <c r="K68" s="1">
        <f t="shared" si="4"/>
        <v>1</v>
      </c>
      <c r="L68" s="1" t="str">
        <v>Stock</v>
      </c>
      <c r="M68" s="1">
        <v>4</v>
      </c>
      <c r="N68" s="1" t="str">
        <v>BioXcell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1</v>
      </c>
    </row>
    <row r="69" spans="1:19" x14ac:dyDescent="0.25">
      <c r="A69" s="1">
        <v>116006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 t="str">
        <v>Saturday (11-10-2025)</v>
      </c>
      <c r="I69" s="1" t="str">
        <v>OutStation</v>
      </c>
      <c r="K69" s="1">
        <f t="shared" si="4"/>
        <v>2</v>
      </c>
      <c r="L69" s="1" t="str">
        <v>Stock</v>
      </c>
      <c r="M69" s="1">
        <v>4</v>
      </c>
      <c r="N69" s="1" t="str">
        <v>MP Bio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2</v>
      </c>
    </row>
    <row r="70" spans="1:19" x14ac:dyDescent="0.25">
      <c r="A70" s="1">
        <v>117318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 t="str">
        <v>Saturday (11-10-2025)</v>
      </c>
      <c r="I70" s="1" t="str">
        <v>OutStation</v>
      </c>
      <c r="K70" s="1">
        <f t="shared" si="4"/>
        <v>14</v>
      </c>
      <c r="L70" s="1" t="str">
        <v>Stock</v>
      </c>
      <c r="M70" s="1">
        <v>4</v>
      </c>
      <c r="N70" s="1" t="str">
        <v>DHARMACON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14</v>
      </c>
    </row>
    <row r="71" spans="1:19" x14ac:dyDescent="0.25">
      <c r="A71" s="1">
        <v>123130</v>
      </c>
      <c r="B71" s="1">
        <v>2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 t="str">
        <v>Saturday (11-10-2025)</v>
      </c>
      <c r="I71" s="1" t="str">
        <v>OutStation</v>
      </c>
      <c r="K71" s="1">
        <f t="shared" si="4"/>
        <v>5</v>
      </c>
      <c r="L71" s="1" t="str">
        <v>Stock</v>
      </c>
      <c r="M71" s="1">
        <v>-20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5</v>
      </c>
    </row>
    <row r="72" spans="1:19" x14ac:dyDescent="0.25">
      <c r="A72" s="1">
        <v>126406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 t="str">
        <v>Saturday (11-10-2025)</v>
      </c>
      <c r="I72" s="1" t="str">
        <v>OutStation</v>
      </c>
      <c r="K72" s="1">
        <f t="shared" si="4"/>
        <v>6</v>
      </c>
      <c r="L72" s="1" t="str">
        <v>SUN PHARMA</v>
      </c>
      <c r="M72" s="1">
        <v>4</v>
      </c>
      <c r="N72" s="1" t="str">
        <v>BioLegend</v>
      </c>
      <c r="O72" s="1">
        <v>0</v>
      </c>
      <c r="P72" s="1" t="str">
        <v>Gujrat</v>
      </c>
      <c r="Q72" s="1" t="str">
        <v>Saturday (11-10-2025)</v>
      </c>
      <c r="R72" s="1" t="str">
        <v>OutStation</v>
      </c>
      <c r="S72" s="1">
        <f t="shared" si="5"/>
        <v>6</v>
      </c>
    </row>
    <row r="73" spans="1:19" x14ac:dyDescent="0.25">
      <c r="A73" s="1">
        <v>126422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 t="str">
        <v>Saturday (11-10-2025)</v>
      </c>
      <c r="I73" s="1" t="str">
        <v>OutStation</v>
      </c>
      <c r="K73" s="1">
        <f t="shared" ref="K73:K110" si="6">SUMIFS(B:B,C:C, L73,D:D, M73,E:E, N73,F:F, O73,G:G, P73,H:H, Q73)</f>
        <v>10</v>
      </c>
      <c r="L73" s="1" t="str">
        <v>SUN PHARMA</v>
      </c>
      <c r="M73" s="1">
        <v>-20</v>
      </c>
      <c r="N73" s="1" t="str">
        <v>MABTECH</v>
      </c>
      <c r="O73" s="1">
        <v>0</v>
      </c>
      <c r="P73" s="1" t="str">
        <v>Gujrat</v>
      </c>
      <c r="Q73" s="1">
        <v>0</v>
      </c>
      <c r="R73" s="1" t="str">
        <v>OutStation</v>
      </c>
      <c r="S73" s="1">
        <f t="shared" ref="S73:S110" si="7">SUMIFS(B:B,C:C, L73,D:D, M73,E:E, N73,F:F, O73,G:G, P73,H:H, Q73)</f>
        <v>10</v>
      </c>
    </row>
    <row r="74" spans="1:19" x14ac:dyDescent="0.25">
      <c r="A74" s="1">
        <v>141720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 t="str">
        <v>Saturday (11-10-2025)</v>
      </c>
      <c r="I74" s="1" t="str">
        <v>OutStation</v>
      </c>
      <c r="K74" s="1">
        <f t="shared" si="6"/>
        <v>2</v>
      </c>
      <c r="L74" s="1" t="str">
        <v>SUN PHARMA</v>
      </c>
      <c r="M74" s="1">
        <v>4</v>
      </c>
      <c r="N74" s="1" t="str">
        <v>MABTECH</v>
      </c>
      <c r="O74" s="1">
        <v>0</v>
      </c>
      <c r="P74" s="1" t="str">
        <v>Gujrat</v>
      </c>
      <c r="Q74" s="1">
        <v>0</v>
      </c>
      <c r="R74" s="1" t="str">
        <v>OutStation</v>
      </c>
      <c r="S74" s="1">
        <f t="shared" si="7"/>
        <v>2</v>
      </c>
    </row>
    <row r="75" spans="1:19" x14ac:dyDescent="0.25">
      <c r="A75" s="1">
        <v>159220</v>
      </c>
      <c r="B75" s="1">
        <v>1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 t="str">
        <v>Saturday (11-10-2025)</v>
      </c>
      <c r="I75" s="1" t="str">
        <v>OutStation</v>
      </c>
      <c r="K75" s="1">
        <f t="shared" si="6"/>
        <v>2</v>
      </c>
      <c r="L75" s="1" t="str">
        <v>SUPRV</v>
      </c>
      <c r="M75" s="1">
        <v>4</v>
      </c>
      <c r="N75" s="1" t="str">
        <v>BioLegend</v>
      </c>
      <c r="O75" s="1">
        <v>0</v>
      </c>
      <c r="P75" s="1" t="str">
        <v>Mumbai</v>
      </c>
      <c r="Q75" s="1" t="str">
        <v>Saturday (11-10-2025)</v>
      </c>
      <c r="R75" s="1" t="str">
        <v>OutStation</v>
      </c>
      <c r="S75" s="1">
        <f t="shared" si="7"/>
        <v>2</v>
      </c>
    </row>
    <row r="76" spans="1:19" x14ac:dyDescent="0.25">
      <c r="A76" s="1">
        <v>165804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 t="str">
        <v>Saturday (11-10-2025)</v>
      </c>
      <c r="I76" s="1" t="str">
        <v>OutStation</v>
      </c>
      <c r="K76" s="1">
        <f t="shared" si="6"/>
        <v>2</v>
      </c>
      <c r="L76" s="1" t="str">
        <v>SUPRV</v>
      </c>
      <c r="M76" s="1">
        <v>-20</v>
      </c>
      <c r="N76" s="1" t="str">
        <v>MABTECH</v>
      </c>
      <c r="O76" s="1">
        <v>0</v>
      </c>
      <c r="P76" s="1" t="str">
        <v>Mumbai</v>
      </c>
      <c r="Q76" s="1">
        <v>0</v>
      </c>
      <c r="R76" s="1" t="str">
        <v>OutStation</v>
      </c>
      <c r="S76" s="1">
        <f t="shared" si="7"/>
        <v>2</v>
      </c>
    </row>
    <row r="77" spans="1:19" x14ac:dyDescent="0.25">
      <c r="A77" s="1">
        <v>303403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 t="str">
        <v>Saturday (11-10-2025)</v>
      </c>
      <c r="I77" s="1" t="str">
        <v>OutStation</v>
      </c>
      <c r="K77" s="1">
        <f t="shared" si="6"/>
        <v>4</v>
      </c>
      <c r="L77" s="1" t="str">
        <v>UNKNOWN</v>
      </c>
      <c r="M77" s="1">
        <v>4</v>
      </c>
      <c r="N77" s="1" t="str">
        <v>BioLegend</v>
      </c>
      <c r="O77" s="1" t="str">
        <v>Demo Kit Mohan Sir (740811, 741146) 2 pcs Kit</v>
      </c>
      <c r="P77" s="1" t="str">
        <v>Unknown</v>
      </c>
      <c r="Q77" s="1" t="str">
        <v>Mohan Sir, (Demo)</v>
      </c>
      <c r="R77" s="1" t="str">
        <v>Unknown</v>
      </c>
      <c r="S77" s="1">
        <f t="shared" si="7"/>
        <v>4</v>
      </c>
    </row>
    <row r="78" spans="1:19" x14ac:dyDescent="0.25">
      <c r="A78" s="1">
        <v>336119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 t="str">
        <v>Saturday (11-10-2025)</v>
      </c>
      <c r="I78" s="1" t="str">
        <v>OutStation</v>
      </c>
      <c r="K78" s="1">
        <f t="shared" si="6"/>
        <v>1</v>
      </c>
      <c r="L78" s="1" t="str">
        <v>Unknown</v>
      </c>
      <c r="M78" s="1" t="str">
        <v>RT</v>
      </c>
      <c r="N78" s="1" t="str">
        <v>BioLegend</v>
      </c>
      <c r="O78" s="1" t="str">
        <v>Mohn Sir (Sample) Aurigine Onco</v>
      </c>
      <c r="P78" s="1" t="str">
        <v>Unknown</v>
      </c>
      <c r="Q78" s="1" t="str">
        <v>Mohan sir,(Sample) Aurigine Onco</v>
      </c>
      <c r="R78" s="1" t="str">
        <v>Unknown</v>
      </c>
      <c r="S78" s="1">
        <f t="shared" si="7"/>
        <v>1</v>
      </c>
    </row>
    <row r="79" spans="1:19" x14ac:dyDescent="0.25">
      <c r="A79" s="1">
        <v>347507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 t="str">
        <v>Saturday (11-10-2025)</v>
      </c>
      <c r="I79" s="1" t="str">
        <v>OutStation</v>
      </c>
      <c r="K79" s="1">
        <f t="shared" si="6"/>
        <v>1</v>
      </c>
      <c r="L79" s="1" t="str">
        <v>Unknown</v>
      </c>
      <c r="M79" s="1">
        <v>4</v>
      </c>
      <c r="N79" s="1" t="str">
        <v>BioLegend</v>
      </c>
      <c r="O79" s="1" t="str">
        <v>Mohn Sir (Sample) Aurigine Onco</v>
      </c>
      <c r="P79" s="1" t="str">
        <v>Unknown</v>
      </c>
      <c r="Q79" s="1" t="str">
        <v>Mohan sir,(Sample) Aurigine Onco</v>
      </c>
      <c r="R79" s="1" t="str">
        <v>Unknown</v>
      </c>
      <c r="S79" s="1">
        <f t="shared" si="7"/>
        <v>1</v>
      </c>
    </row>
    <row r="80" spans="1:19" x14ac:dyDescent="0.25">
      <c r="A80" s="1">
        <v>369905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 t="str">
        <v>Saturday (11-10-2025)</v>
      </c>
      <c r="I80" s="1" t="str">
        <v>OutStation</v>
      </c>
      <c r="K80" s="1">
        <f t="shared" si="6"/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f t="shared" si="7"/>
        <v>0</v>
      </c>
    </row>
    <row r="81" spans="1:19" x14ac:dyDescent="0.25">
      <c r="A81" s="1">
        <v>398202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 t="str">
        <v>Saturday (11-10-2025)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400647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 t="str">
        <v>Saturday (11-10-2025)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405301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 t="str">
        <v>Saturday (11-10-2025)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420801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 t="str">
        <v>Saturday (11-10-2025)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421002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 t="str">
        <v>Saturday (11-10-2025)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422501</v>
      </c>
      <c r="B86" s="1">
        <v>1</v>
      </c>
      <c r="C86" s="1" t="str">
        <v>ILS</v>
      </c>
      <c r="D86" s="1">
        <v>4</v>
      </c>
      <c r="E86" s="1" t="str">
        <v>BioLegend</v>
      </c>
      <c r="F86" s="1">
        <v>0</v>
      </c>
      <c r="G86" s="1" t="str">
        <v>Bhuvneshwar</v>
      </c>
      <c r="H86" s="1" t="str">
        <v>Saturday (11-10-2025)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423108</v>
      </c>
      <c r="B87" s="1">
        <v>1</v>
      </c>
      <c r="C87" s="1" t="str">
        <v>ILS</v>
      </c>
      <c r="D87" s="1">
        <v>-20</v>
      </c>
      <c r="E87" s="1" t="str">
        <v>BioLegend</v>
      </c>
      <c r="F87" s="1">
        <v>0</v>
      </c>
      <c r="G87" s="1" t="str">
        <v>Bhuvneshwar</v>
      </c>
      <c r="H87" s="1" t="str">
        <v>Saturday (11-10-2025)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423113</v>
      </c>
      <c r="B88" s="1">
        <v>1</v>
      </c>
      <c r="C88" s="1" t="str">
        <v>ILS</v>
      </c>
      <c r="D88" s="1">
        <v>-20</v>
      </c>
      <c r="E88" s="1" t="str">
        <v>BioLegend</v>
      </c>
      <c r="F88" s="1">
        <v>0</v>
      </c>
      <c r="G88" s="1" t="str">
        <v>Bhuvneshwar</v>
      </c>
      <c r="H88" s="1" t="str">
        <v>Saturday (11-10-2025)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424602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 t="str">
        <v>Saturday (11-10-2025)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502311</v>
      </c>
      <c r="B90" s="1">
        <v>1</v>
      </c>
      <c r="C90" s="1" t="str">
        <v>ILS</v>
      </c>
      <c r="D90" s="1">
        <v>4</v>
      </c>
      <c r="E90" s="1" t="str">
        <v>BioLegend</v>
      </c>
      <c r="F90" s="1">
        <v>0</v>
      </c>
      <c r="G90" s="1" t="str">
        <v>Bhuvneshwar</v>
      </c>
      <c r="H90" s="1" t="str">
        <v>Saturday (11-10-2025)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304128</v>
      </c>
      <c r="B91" s="1">
        <v>1</v>
      </c>
      <c r="C91" s="1" t="str">
        <v>IMMUNEEL</v>
      </c>
      <c r="D91" s="1">
        <v>4</v>
      </c>
      <c r="E91" s="1" t="str">
        <v>BioLegend</v>
      </c>
      <c r="F91" s="1">
        <v>0</v>
      </c>
      <c r="G91" s="1" t="str">
        <v>Banglore</v>
      </c>
      <c r="H91" s="1" t="str">
        <v>Saturday (11-10-2025)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331416</v>
      </c>
      <c r="B92" s="1">
        <v>1</v>
      </c>
      <c r="C92" s="1" t="str">
        <v>IMMUNEEL</v>
      </c>
      <c r="D92" s="1">
        <v>4</v>
      </c>
      <c r="E92" s="1" t="str">
        <v>BioLegend</v>
      </c>
      <c r="F92" s="1">
        <v>0</v>
      </c>
      <c r="G92" s="1" t="str">
        <v>Banglore</v>
      </c>
      <c r="H92" s="1" t="str">
        <v>Saturday (11-10-2025)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773302</v>
      </c>
      <c r="B93" s="1">
        <v>1</v>
      </c>
      <c r="C93" s="1" t="str">
        <v>JUBILANT</v>
      </c>
      <c r="D93" s="1">
        <v>-20</v>
      </c>
      <c r="E93" s="1" t="str">
        <v>BioLegend</v>
      </c>
      <c r="F93" s="1">
        <v>0</v>
      </c>
      <c r="G93" s="1" t="str">
        <v>Banglore</v>
      </c>
      <c r="H93" s="1" t="str">
        <v>Saturday (11-10-2025)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480058</v>
      </c>
      <c r="B94" s="1">
        <v>1</v>
      </c>
      <c r="C94" s="1" t="str">
        <v>MANIPAL</v>
      </c>
      <c r="D94" s="1">
        <v>4</v>
      </c>
      <c r="E94" s="1" t="str">
        <v>BioLegend</v>
      </c>
      <c r="F94" s="1">
        <v>0</v>
      </c>
      <c r="G94" s="1" t="str">
        <v>Banglore</v>
      </c>
      <c r="H94" s="1" t="str">
        <v>Saturday (11-10-2025)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574806</v>
      </c>
      <c r="B95" s="1">
        <v>1</v>
      </c>
      <c r="C95" s="1" t="str">
        <v>MANIPAL</v>
      </c>
      <c r="D95" s="1">
        <v>-20</v>
      </c>
      <c r="E95" s="1" t="str">
        <v>BioLegend</v>
      </c>
      <c r="F95" s="1">
        <v>0</v>
      </c>
      <c r="G95" s="1" t="str">
        <v>Banglore</v>
      </c>
      <c r="H95" s="1" t="str">
        <v>Saturday (11-10-2025)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123173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Saturday (11-10-2025)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142517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Saturday (11-10-2025)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145510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Saturday (11-10-2025)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301028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Saturday (11-10-2025)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302212</v>
      </c>
      <c r="B100" s="1">
        <v>3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Saturday (11-10-2025)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303508</v>
      </c>
      <c r="B101" s="1">
        <v>3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Saturday (11-10-2025)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310910</v>
      </c>
      <c r="B102" s="1">
        <v>5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Saturday (11-10-2025)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317434</v>
      </c>
      <c r="B103" s="1">
        <v>1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Saturday (11-10-2025)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328114</v>
      </c>
      <c r="B104" s="1">
        <v>2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Saturday (11-10-2025)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343512</v>
      </c>
      <c r="B105" s="1">
        <v>5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Saturday (11-10-2025)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344748</v>
      </c>
      <c r="B106" s="1">
        <v>2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Saturday (11-10-2025)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357504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Saturday (11-10-2025)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366608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Saturday (11-10-2025)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366914</v>
      </c>
      <c r="B109" s="1">
        <v>1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Saturday (11-10-2025)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400120</v>
      </c>
      <c r="B110" s="1">
        <v>1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 t="str">
        <v>Saturday (11-10-2025)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400126</v>
      </c>
      <c r="B111" s="1">
        <v>2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Saturday (11-10-2025)</v>
      </c>
      <c r="I111" s="1" t="str">
        <v>OutStation</v>
      </c>
    </row>
    <row r="112" spans="1:19" x14ac:dyDescent="0.25">
      <c r="A112" s="1">
        <v>400144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Saturday (11-10-2025)</v>
      </c>
      <c r="I112" s="1" t="str">
        <v>OutStation</v>
      </c>
    </row>
    <row r="113" spans="1:9" x14ac:dyDescent="0.25">
      <c r="A113" s="1">
        <v>400250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Saturday (11-10-2025)</v>
      </c>
      <c r="I113" s="1" t="str">
        <v>OutStation</v>
      </c>
    </row>
    <row r="114" spans="1:9" x14ac:dyDescent="0.25">
      <c r="A114" s="1">
        <v>400266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Saturday (11-10-2025)</v>
      </c>
      <c r="I114" s="1" t="str">
        <v>OutStation</v>
      </c>
    </row>
    <row r="115" spans="1:9" x14ac:dyDescent="0.25">
      <c r="A115" s="1">
        <v>400268</v>
      </c>
      <c r="B115" s="1">
        <v>2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 t="str">
        <v>Saturday (11-10-2025)</v>
      </c>
      <c r="I115" s="1" t="str">
        <v>OutStation</v>
      </c>
    </row>
    <row r="116" spans="1:9" x14ac:dyDescent="0.25">
      <c r="A116" s="1">
        <v>400342</v>
      </c>
      <c r="B116" s="1">
        <v>2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 t="str">
        <v>Saturday (11-10-2025)</v>
      </c>
      <c r="I116" s="1" t="str">
        <v>OutStation</v>
      </c>
    </row>
    <row r="117" spans="1:9" x14ac:dyDescent="0.25">
      <c r="A117" s="1">
        <v>402607</v>
      </c>
      <c r="B117" s="1">
        <v>2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 t="str">
        <v>Saturday (11-10-2025)</v>
      </c>
      <c r="I117" s="1" t="str">
        <v>OutStation</v>
      </c>
    </row>
    <row r="118" spans="1:9" x14ac:dyDescent="0.25">
      <c r="A118" s="1">
        <v>403504</v>
      </c>
      <c r="B118" s="1">
        <v>2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 t="str">
        <v>Saturday (11-10-2025)</v>
      </c>
      <c r="I118" s="1" t="str">
        <v>OutStation</v>
      </c>
    </row>
    <row r="119" spans="1:9" x14ac:dyDescent="0.25">
      <c r="A119" s="1">
        <v>420404</v>
      </c>
      <c r="B119" s="1">
        <v>5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 t="str">
        <v>Saturday (11-10-2025)</v>
      </c>
      <c r="I119" s="1" t="str">
        <v>OutStation</v>
      </c>
    </row>
    <row r="120" spans="1:9" x14ac:dyDescent="0.25">
      <c r="A120" s="1">
        <v>423101</v>
      </c>
      <c r="B120" s="1">
        <v>2</v>
      </c>
      <c r="C120" s="1" t="str">
        <v>MICRO VAPI</v>
      </c>
      <c r="D120" s="1">
        <v>-20</v>
      </c>
      <c r="E120" s="1" t="str">
        <v>BioLegend</v>
      </c>
      <c r="F120" s="1">
        <v>0</v>
      </c>
      <c r="G120" s="1" t="str">
        <v>Gujrat</v>
      </c>
      <c r="H120" s="1" t="str">
        <v>Saturday (11-10-2025)</v>
      </c>
      <c r="I120" s="1" t="str">
        <v>OutStation</v>
      </c>
    </row>
    <row r="121" spans="1:9" x14ac:dyDescent="0.25">
      <c r="A121" s="1">
        <v>423501</v>
      </c>
      <c r="B121" s="1">
        <v>20</v>
      </c>
      <c r="C121" s="1" t="str">
        <v>MICRO VAPI</v>
      </c>
      <c r="D121" s="1" t="str">
        <v>RT</v>
      </c>
      <c r="E121" s="1" t="str">
        <v>BioLegend</v>
      </c>
      <c r="F121" s="1">
        <v>0</v>
      </c>
      <c r="G121" s="1" t="str">
        <v>Gujrat</v>
      </c>
      <c r="H121" s="1" t="str">
        <v>Saturday (11-10-2025)</v>
      </c>
      <c r="I121" s="1" t="str">
        <v>OutStation</v>
      </c>
    </row>
    <row r="122" spans="1:9" x14ac:dyDescent="0.25">
      <c r="A122" s="1">
        <v>426102</v>
      </c>
      <c r="B122" s="1">
        <v>1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426105</v>
      </c>
      <c r="B123" s="1">
        <v>1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503822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503832</v>
      </c>
      <c r="B125" s="1">
        <v>2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506306</v>
      </c>
      <c r="B126" s="1">
        <v>1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 t="str">
        <v>Saturday (11-10-2025)</v>
      </c>
      <c r="I126" s="1" t="str">
        <v>OutStation</v>
      </c>
    </row>
    <row r="127" spans="1:9" x14ac:dyDescent="0.25">
      <c r="A127" s="1">
        <v>640914</v>
      </c>
      <c r="B127" s="1">
        <v>1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 t="str">
        <v>Saturday (11-10-2025)</v>
      </c>
      <c r="I127" s="1" t="str">
        <v>OutStation</v>
      </c>
    </row>
    <row r="128" spans="1:9" x14ac:dyDescent="0.25">
      <c r="A128" s="1" t="str">
        <v>L-006656-03-0005</v>
      </c>
      <c r="B128" s="1">
        <v>1</v>
      </c>
      <c r="C128" s="1" t="str">
        <v>NBRC</v>
      </c>
      <c r="D128" s="1">
        <v>-20</v>
      </c>
      <c r="E128" s="1" t="str">
        <v>DHARMACON</v>
      </c>
      <c r="F128" s="1">
        <v>0</v>
      </c>
      <c r="G128" s="1" t="str">
        <v>Manesar</v>
      </c>
      <c r="H128" s="1" t="str">
        <v>Priyanka Madam</v>
      </c>
      <c r="I128" s="1" t="str">
        <v>Local</v>
      </c>
    </row>
    <row r="129" spans="1:9" x14ac:dyDescent="0.25">
      <c r="A129" s="1" t="str">
        <v>L-015121-00-0005</v>
      </c>
      <c r="B129" s="1">
        <v>1</v>
      </c>
      <c r="C129" s="1" t="str">
        <v>NCBS</v>
      </c>
      <c r="D129" s="1">
        <v>-20</v>
      </c>
      <c r="E129" s="1" t="str">
        <v>DHARMACON</v>
      </c>
      <c r="F129" s="1">
        <v>0</v>
      </c>
      <c r="G129" s="1" t="str">
        <v>Banglore</v>
      </c>
      <c r="H129" s="1" t="str">
        <v>PO Awaited</v>
      </c>
      <c r="I129" s="1" t="str">
        <v>OutStation</v>
      </c>
    </row>
    <row r="130" spans="1:9" x14ac:dyDescent="0.25">
      <c r="A130" s="1" t="str">
        <v>L-020165-00-0005</v>
      </c>
      <c r="B130" s="1">
        <v>1</v>
      </c>
      <c r="C130" s="1" t="str">
        <v>NCBS</v>
      </c>
      <c r="D130" s="1">
        <v>-20</v>
      </c>
      <c r="E130" s="1" t="str">
        <v>DHARMACON</v>
      </c>
      <c r="F130" s="1">
        <v>0</v>
      </c>
      <c r="G130" s="1" t="str">
        <v>Banglore</v>
      </c>
      <c r="H130" s="1" t="str">
        <v>PO Awaited</v>
      </c>
      <c r="I130" s="1" t="str">
        <v>OutStation</v>
      </c>
    </row>
    <row r="131" spans="1:9" x14ac:dyDescent="0.25">
      <c r="A131" s="1" t="str">
        <v>VS0101</v>
      </c>
      <c r="B131" s="1">
        <v>1</v>
      </c>
      <c r="C131" s="1" t="str">
        <v>NII</v>
      </c>
      <c r="D131" s="1" t="str">
        <v>RT</v>
      </c>
      <c r="E131" s="1" t="str">
        <v>SARTORIUS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 t="str">
        <v>VS0131</v>
      </c>
      <c r="B132" s="1">
        <v>1</v>
      </c>
      <c r="C132" s="1" t="str">
        <v>NII</v>
      </c>
      <c r="D132" s="1" t="str">
        <v>RT</v>
      </c>
      <c r="E132" s="1" t="str">
        <v>SARTORIUS</v>
      </c>
      <c r="F132" s="1">
        <v>0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353719</v>
      </c>
      <c r="B133" s="1">
        <v>1</v>
      </c>
      <c r="C133" s="1" t="str">
        <v>NIV</v>
      </c>
      <c r="D133" s="1">
        <v>4</v>
      </c>
      <c r="E133" s="1" t="str">
        <v>BioLegend</v>
      </c>
      <c r="F133" s="1" t="str">
        <v>SAMPLE</v>
      </c>
      <c r="G133" s="1" t="str">
        <v>Pune</v>
      </c>
      <c r="H133" s="1" t="str">
        <v>SAMPLE</v>
      </c>
      <c r="I133" s="1" t="str">
        <v>OutStation</v>
      </c>
    </row>
    <row r="134" spans="1:9" x14ac:dyDescent="0.25">
      <c r="A134" s="1" t="str">
        <v>T1785</v>
      </c>
      <c r="B134" s="1">
        <v>1</v>
      </c>
      <c r="C134" s="1" t="str">
        <v>NNF</v>
      </c>
      <c r="D134" s="1">
        <v>-20</v>
      </c>
      <c r="E134" s="1" t="str">
        <v>Targetmol</v>
      </c>
      <c r="F134" s="1">
        <v>0</v>
      </c>
      <c r="G134" s="1" t="str">
        <v>Banglore</v>
      </c>
      <c r="H134" s="1" t="str">
        <v>Sample and Back Order</v>
      </c>
      <c r="I134" s="1" t="str">
        <v>OutStation</v>
      </c>
    </row>
    <row r="135" spans="1:9" x14ac:dyDescent="0.25">
      <c r="A135" s="1" t="str">
        <v>RU-187978-00-0020</v>
      </c>
      <c r="B135" s="1">
        <v>1</v>
      </c>
      <c r="C135" s="1" t="str">
        <v>Opening Stock</v>
      </c>
      <c r="D135" s="1">
        <v>-20</v>
      </c>
      <c r="E135" s="1" t="str">
        <v>Dharmacon</v>
      </c>
      <c r="F135" s="1" t="str">
        <v>Set of 4 item code (N-187978-01-0020, N-187978-02-0020, N-187978-03-0020, N-187978-04-0020)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556002</v>
      </c>
      <c r="B136" s="1">
        <v>5</v>
      </c>
      <c r="C136" s="1" t="str">
        <v>Opening Stock</v>
      </c>
      <c r="D136" s="1">
        <v>-20</v>
      </c>
      <c r="E136" s="1" t="str">
        <v>BioLegend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570802</v>
      </c>
      <c r="B137" s="1">
        <v>2</v>
      </c>
      <c r="C137" s="1" t="str">
        <v>Opening Stock</v>
      </c>
      <c r="D137" s="1">
        <v>-20</v>
      </c>
      <c r="E137" s="1" t="str">
        <v>BioLegend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423303</v>
      </c>
      <c r="B138" s="1">
        <v>1</v>
      </c>
      <c r="C138" s="1" t="str">
        <v>Opening Stock</v>
      </c>
      <c r="D138" s="1">
        <v>-20</v>
      </c>
      <c r="E138" s="1" t="str">
        <v>BioLegend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421002</v>
      </c>
      <c r="B139" s="1">
        <v>2</v>
      </c>
      <c r="C139" s="1" t="str">
        <v>Opening Stock</v>
      </c>
      <c r="D139" s="1">
        <v>4</v>
      </c>
      <c r="E139" s="1" t="str">
        <v>BioLegend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421403</v>
      </c>
      <c r="B140" s="1">
        <v>7</v>
      </c>
      <c r="C140" s="1" t="str">
        <v>Opening Stock</v>
      </c>
      <c r="D140" s="1">
        <v>4</v>
      </c>
      <c r="E140" s="1" t="str">
        <v>BioLegend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100261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108123</v>
      </c>
      <c r="B142" s="1">
        <v>1</v>
      </c>
      <c r="C142" s="1" t="str">
        <v>Opening Stock</v>
      </c>
      <c r="D142" s="1">
        <v>4</v>
      </c>
      <c r="E142" s="1" t="str">
        <v>BioLegend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329702</v>
      </c>
      <c r="B143" s="1">
        <v>2</v>
      </c>
      <c r="C143" s="1" t="str">
        <v>Opening Stock</v>
      </c>
      <c r="D143" s="1">
        <v>4</v>
      </c>
      <c r="E143" s="1" t="str">
        <v>BioLegend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B-003000-WB-100</v>
      </c>
      <c r="B144" s="1">
        <v>1</v>
      </c>
      <c r="C144" s="1" t="str">
        <v>OPENING STOCK</v>
      </c>
      <c r="D144" s="1">
        <v>4</v>
      </c>
      <c r="E144" s="1" t="str">
        <v>Dharmacon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16532</v>
      </c>
      <c r="B145" s="1">
        <v>23</v>
      </c>
      <c r="C145" s="1" t="str">
        <v>OPENING STOCK</v>
      </c>
      <c r="D145" s="1" t="str">
        <v>RT</v>
      </c>
      <c r="E145" s="1" t="str">
        <v>Sartorius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302904</v>
      </c>
      <c r="B146" s="1">
        <v>1</v>
      </c>
      <c r="C146" s="1" t="str">
        <v>POPVAX</v>
      </c>
      <c r="D146" s="1">
        <v>4</v>
      </c>
      <c r="E146" s="1" t="str">
        <v>BioLegend</v>
      </c>
      <c r="F146" s="1">
        <v>0</v>
      </c>
      <c r="G146" s="1" t="str">
        <v>Telangana</v>
      </c>
      <c r="H146" s="1" t="str">
        <v>Saturday (11-10-2025)</v>
      </c>
      <c r="I146" s="1" t="str">
        <v>OutStation</v>
      </c>
    </row>
    <row r="147" spans="1:9" x14ac:dyDescent="0.25">
      <c r="A147" s="1">
        <v>410504</v>
      </c>
      <c r="B147" s="1">
        <v>1</v>
      </c>
      <c r="C147" s="1" t="str">
        <v>POPVAX</v>
      </c>
      <c r="D147" s="1">
        <v>4</v>
      </c>
      <c r="E147" s="1" t="str">
        <v>BioLegend</v>
      </c>
      <c r="F147" s="1">
        <v>0</v>
      </c>
      <c r="G147" s="1" t="str">
        <v>Telangana</v>
      </c>
      <c r="H147" s="1" t="str">
        <v>Saturday (11-10-2025)</v>
      </c>
      <c r="I147" s="1" t="str">
        <v>OutStation</v>
      </c>
    </row>
    <row r="148" spans="1:9" x14ac:dyDescent="0.25">
      <c r="A148" s="1">
        <v>424401</v>
      </c>
      <c r="B148" s="1">
        <v>1</v>
      </c>
      <c r="C148" s="1" t="str">
        <v>PRIYANKA MADAM</v>
      </c>
      <c r="D148" s="1">
        <v>4</v>
      </c>
      <c r="E148" s="1" t="str">
        <v>BioLegend</v>
      </c>
      <c r="F148" s="1">
        <v>0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 t="str">
        <v>VS15TR01</v>
      </c>
      <c r="B149" s="1">
        <v>4</v>
      </c>
      <c r="C149" s="1" t="str">
        <v>RG SONS</v>
      </c>
      <c r="D149" s="1" t="str">
        <v>RT</v>
      </c>
      <c r="E149" s="1" t="str">
        <v>Sartorius</v>
      </c>
      <c r="F149" s="1">
        <v>0</v>
      </c>
      <c r="G149" s="1" t="str">
        <v>Lucknow</v>
      </c>
      <c r="H149" s="1" t="str">
        <v>Saturday (11-10-2025)</v>
      </c>
      <c r="I149" s="1" t="str">
        <v>OutStation</v>
      </c>
    </row>
    <row r="150" spans="1:9" x14ac:dyDescent="0.25">
      <c r="A150" s="1">
        <v>363010</v>
      </c>
      <c r="B150" s="1">
        <v>1</v>
      </c>
      <c r="C150" s="1" t="str">
        <v>RG SONS</v>
      </c>
      <c r="D150" s="1">
        <v>4</v>
      </c>
      <c r="E150" s="1" t="str">
        <v>BioLegend</v>
      </c>
      <c r="F150" s="1">
        <v>0</v>
      </c>
      <c r="G150" s="1" t="str">
        <v>Lucknow</v>
      </c>
      <c r="H150" s="1" t="str">
        <v>Saturday (11-10-2025)</v>
      </c>
      <c r="I150" s="1" t="str">
        <v>OutStation</v>
      </c>
    </row>
    <row r="151" spans="1:9" x14ac:dyDescent="0.25">
      <c r="A151" s="1">
        <v>421101</v>
      </c>
      <c r="B151" s="1">
        <v>1</v>
      </c>
      <c r="C151" s="1" t="str">
        <v>RG SONS</v>
      </c>
      <c r="D151" s="1">
        <v>4</v>
      </c>
      <c r="E151" s="1" t="str">
        <v>BioLegend</v>
      </c>
      <c r="F151" s="1">
        <v>0</v>
      </c>
      <c r="G151" s="1" t="str">
        <v>Lucknow</v>
      </c>
      <c r="H151" s="1" t="str">
        <v>Saturday (11-10-2025)</v>
      </c>
      <c r="I151" s="1" t="str">
        <v>OutStation</v>
      </c>
    </row>
    <row r="152" spans="1:9" x14ac:dyDescent="0.25">
      <c r="A152" s="1">
        <v>571104</v>
      </c>
      <c r="B152" s="1">
        <v>1</v>
      </c>
      <c r="C152" s="1" t="str">
        <v>RG SONS</v>
      </c>
      <c r="D152" s="1">
        <v>-20</v>
      </c>
      <c r="E152" s="1" t="str">
        <v>BioLegend</v>
      </c>
      <c r="F152" s="1">
        <v>0</v>
      </c>
      <c r="G152" s="1" t="str">
        <v>Lucknow</v>
      </c>
      <c r="H152" s="1" t="str">
        <v>Saturday (11-10-2025)</v>
      </c>
      <c r="I152" s="1" t="str">
        <v>OutStation</v>
      </c>
    </row>
    <row r="153" spans="1:9" x14ac:dyDescent="0.25">
      <c r="A153" s="1">
        <v>101251</v>
      </c>
      <c r="B153" s="1">
        <v>1</v>
      </c>
      <c r="C153" s="1" t="str">
        <v>RGCB</v>
      </c>
      <c r="D153" s="1">
        <v>4</v>
      </c>
      <c r="E153" s="1" t="str">
        <v>BioLegend</v>
      </c>
      <c r="F153" s="1">
        <v>0</v>
      </c>
      <c r="G153" s="1" t="str">
        <v>Kerala</v>
      </c>
      <c r="H153" s="1" t="str">
        <v>Back Order</v>
      </c>
      <c r="I153" s="1" t="str">
        <v>OutStation</v>
      </c>
    </row>
    <row r="154" spans="1:9" x14ac:dyDescent="0.25">
      <c r="A154" s="1" t="str">
        <v>139316</v>
      </c>
      <c r="B154" s="1">
        <v>1</v>
      </c>
      <c r="C154" s="1" t="str">
        <v>RGCB</v>
      </c>
      <c r="D154" s="1">
        <v>4</v>
      </c>
      <c r="E154" s="1" t="str">
        <v>BioLegend</v>
      </c>
      <c r="F154" s="1">
        <v>0</v>
      </c>
      <c r="G154" s="1" t="str">
        <v>Kerala</v>
      </c>
      <c r="H154" s="1" t="str">
        <v>Back Order</v>
      </c>
      <c r="I154" s="1" t="str">
        <v>OutStation</v>
      </c>
    </row>
    <row r="155" spans="1:9" x14ac:dyDescent="0.25">
      <c r="A155" s="1">
        <v>777406</v>
      </c>
      <c r="B155" s="1">
        <v>1</v>
      </c>
      <c r="C155" s="1" t="str">
        <v>SAI LIFE</v>
      </c>
      <c r="D155" s="1">
        <v>-20</v>
      </c>
      <c r="E155" s="1" t="str">
        <v>BioLegend</v>
      </c>
      <c r="F155" s="1">
        <v>0</v>
      </c>
      <c r="G155" s="1" t="str">
        <v>Pune</v>
      </c>
      <c r="H155" s="1" t="str">
        <v>Saturday (11-10-2025)</v>
      </c>
      <c r="I155" s="1" t="str">
        <v>OutStation</v>
      </c>
    </row>
    <row r="156" spans="1:9" x14ac:dyDescent="0.25">
      <c r="A156" s="1" t="str">
        <v>HBM-EXP-B2.5</v>
      </c>
      <c r="B156" s="1">
        <v>5</v>
      </c>
      <c r="C156" s="1" t="str">
        <v>Sample (PM)</v>
      </c>
      <c r="D156" s="1">
        <v>4</v>
      </c>
      <c r="E156" s="1" t="str">
        <v>Hansa Biomed</v>
      </c>
      <c r="F156" s="1" t="str">
        <v>Priyanka Madam</v>
      </c>
      <c r="G156" s="1" t="str">
        <v>delhi</v>
      </c>
      <c r="H156" s="1" t="str">
        <v>Priyanka Madam</v>
      </c>
      <c r="I156" s="1" t="str">
        <v>Local</v>
      </c>
    </row>
    <row r="157" spans="1:9" x14ac:dyDescent="0.25">
      <c r="A157" s="1" t="str">
        <v>SE2619T-2-1.5</v>
      </c>
      <c r="B157" s="1">
        <v>1</v>
      </c>
      <c r="C157" s="1" t="str">
        <v>SOUTH CAMPUS</v>
      </c>
      <c r="D157" s="1" t="str">
        <v>RT</v>
      </c>
      <c r="E157" s="1" t="str">
        <v>HOEFER</v>
      </c>
      <c r="F157" s="1">
        <v>0</v>
      </c>
      <c r="G157" s="1" t="str">
        <v>Delhi</v>
      </c>
      <c r="H157" s="1" t="str">
        <v>Sample</v>
      </c>
      <c r="I157" s="1" t="str">
        <v>Local</v>
      </c>
    </row>
    <row r="158" spans="1:9" x14ac:dyDescent="0.25">
      <c r="A158" s="1" t="str">
        <v>SE211A-10-1.5</v>
      </c>
      <c r="B158" s="1">
        <v>1</v>
      </c>
      <c r="C158" s="1" t="str">
        <v>SOUTH CAMPUS</v>
      </c>
      <c r="D158" s="1" t="str">
        <v>RT</v>
      </c>
      <c r="E158" s="1" t="str">
        <v>HOEFER</v>
      </c>
      <c r="F158" s="1">
        <v>0</v>
      </c>
      <c r="G158" s="1" t="str">
        <v>Delhi</v>
      </c>
      <c r="H158" s="1" t="str">
        <v>Sample</v>
      </c>
      <c r="I158" s="1" t="str">
        <v>Local</v>
      </c>
    </row>
    <row r="159" spans="1:9" x14ac:dyDescent="0.25">
      <c r="A159" s="1">
        <v>316302</v>
      </c>
      <c r="B159" s="1">
        <v>2</v>
      </c>
      <c r="C159" s="1" t="str">
        <v>Stock</v>
      </c>
      <c r="D159" s="1">
        <v>4</v>
      </c>
      <c r="E159" s="1" t="str">
        <v>BioLegend</v>
      </c>
      <c r="F159" s="1" t="str">
        <v>Biocon Order Cancelled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631151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FOC Informed By Priya Madam and informed to SM Sir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656801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FOC Informed By Priya Madam and informed to SM Sir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805002</v>
      </c>
      <c r="B162" s="1">
        <v>1</v>
      </c>
      <c r="C162" s="1" t="str">
        <v>STOCK</v>
      </c>
      <c r="D162" s="1">
        <v>4</v>
      </c>
      <c r="E162" s="1" t="str">
        <v>BioLegend</v>
      </c>
      <c r="F162" s="1" t="str">
        <v>FOC Informed By Priya Madam and informed to SM Sir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J-004924-06-0010</v>
      </c>
      <c r="B163" s="1">
        <v>1</v>
      </c>
      <c r="C163" s="1" t="str">
        <v>stock</v>
      </c>
      <c r="D163" s="1">
        <v>-20</v>
      </c>
      <c r="E163" s="1" t="str">
        <v>Dharmacon</v>
      </c>
      <c r="F163" s="1" t="str">
        <v>Extra Item Purchased (Informed by Dharmendra Sir)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TM125-220</v>
      </c>
      <c r="B164" s="1">
        <v>1</v>
      </c>
      <c r="C164" s="1" t="str">
        <v>STOCK</v>
      </c>
      <c r="D164" s="1" t="str">
        <v>RT</v>
      </c>
      <c r="E164" s="1" t="str">
        <v>Revvity</v>
      </c>
      <c r="F164" s="1" t="str">
        <v>MACHINE (PRIYANKA MADAM)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TM-125-220-05</v>
      </c>
      <c r="B165" s="1">
        <v>1</v>
      </c>
      <c r="C165" s="1" t="str">
        <v>STOCK</v>
      </c>
      <c r="D165" s="1" t="str">
        <v>RT</v>
      </c>
      <c r="E165" s="1" t="str">
        <v>Revvity</v>
      </c>
      <c r="F165" s="1" t="str">
        <v>MACHINE (PRIYANKA MADAM)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344812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Return From Bio Health (Extra Purchase infromed by Priynka Madam)</v>
      </c>
      <c r="G166" s="1" t="str">
        <v>STOCK</v>
      </c>
      <c r="H166" s="1" t="str">
        <v>Priyanka Madam</v>
      </c>
      <c r="I166" s="1" t="str">
        <v>STOCK</v>
      </c>
    </row>
    <row r="167" spans="1:9" x14ac:dyDescent="0.25">
      <c r="A167" s="1">
        <v>421403</v>
      </c>
      <c r="B167" s="1">
        <v>1</v>
      </c>
      <c r="C167" s="1" t="str">
        <v>Stock</v>
      </c>
      <c r="D167" s="1">
        <v>4</v>
      </c>
      <c r="E167" s="1" t="str">
        <v>BioLegend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300408</v>
      </c>
      <c r="B168" s="1">
        <v>1</v>
      </c>
      <c r="C168" s="1" t="str">
        <v>STOCK</v>
      </c>
      <c r="D168" s="1" t="str">
        <v>4</v>
      </c>
      <c r="E168" s="1" t="str">
        <v>BioLegend</v>
      </c>
      <c r="F168" s="1" t="str">
        <v>Extra Purchase By Priya Madam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41003</v>
      </c>
      <c r="B169" s="1">
        <v>1</v>
      </c>
      <c r="C169" s="1" t="str">
        <v>Stock</v>
      </c>
      <c r="D169" s="1" t="str">
        <v>RT</v>
      </c>
      <c r="E169" s="1" t="str">
        <v>Biotium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432504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Extra Received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431304</v>
      </c>
      <c r="B171" s="1">
        <v>1</v>
      </c>
      <c r="C171" s="1" t="str">
        <v>STOCK</v>
      </c>
      <c r="D171" s="1">
        <v>4</v>
      </c>
      <c r="E171" s="1" t="str">
        <v>BioLegend</v>
      </c>
      <c r="F171" s="1" t="str">
        <v>Extra Received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432604</v>
      </c>
      <c r="B172" s="1">
        <v>1</v>
      </c>
      <c r="C172" s="1" t="str">
        <v>STOCK</v>
      </c>
      <c r="D172" s="1">
        <v>4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>
        <v>431414</v>
      </c>
      <c r="B173" s="1">
        <v>1</v>
      </c>
      <c r="C173" s="1" t="str">
        <v>STOCK</v>
      </c>
      <c r="D173" s="1">
        <v>4</v>
      </c>
      <c r="E173" s="1" t="str">
        <v>BioLegend</v>
      </c>
      <c r="F173" s="1" t="str">
        <v>Extra Received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>
        <v>430804</v>
      </c>
      <c r="B174" s="1">
        <v>1</v>
      </c>
      <c r="C174" s="1" t="str">
        <v>STOCK</v>
      </c>
      <c r="D174" s="1">
        <v>4</v>
      </c>
      <c r="E174" s="1" t="str">
        <v>BioLegend</v>
      </c>
      <c r="F174" s="1" t="str">
        <v>Extra Received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430904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Extra Received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 t="str">
        <v>2600505001730</v>
      </c>
      <c r="B176" s="1">
        <v>2</v>
      </c>
      <c r="C176" s="1" t="str">
        <v>STOCK</v>
      </c>
      <c r="D176" s="1" t="str">
        <v>RT</v>
      </c>
      <c r="E176" s="1" t="str">
        <v>Genei Lab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 t="str">
        <v>2662070501730</v>
      </c>
      <c r="B177" s="1">
        <v>2</v>
      </c>
      <c r="C177" s="1" t="str">
        <v>STOCK</v>
      </c>
      <c r="D177" s="1">
        <v>-20</v>
      </c>
      <c r="E177" s="1" t="str">
        <v>Genei Lab</v>
      </c>
      <c r="F177" s="1" t="str">
        <v>One Piece Damaged received (Replacement received)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 t="str">
        <v>2662670501730</v>
      </c>
      <c r="B178" s="1">
        <v>2</v>
      </c>
      <c r="C178" s="1" t="str">
        <v>STOCK</v>
      </c>
      <c r="D178" s="1">
        <v>-20</v>
      </c>
      <c r="E178" s="1" t="str">
        <v>Genei Lab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 t="str">
        <v>LSM 1077</v>
      </c>
      <c r="B179" s="1">
        <v>3</v>
      </c>
      <c r="C179" s="1" t="str">
        <v>stock</v>
      </c>
      <c r="D179" s="1">
        <v>4</v>
      </c>
      <c r="E179" s="1" t="str">
        <v>Genexis Biotech</v>
      </c>
      <c r="F179" s="1" t="str">
        <v>Sample Received (Priyanka madam)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25021.5</v>
      </c>
      <c r="B180" s="1">
        <v>10</v>
      </c>
      <c r="C180" s="1" t="str">
        <v>STOCK</v>
      </c>
      <c r="D180" s="1">
        <v>-20</v>
      </c>
      <c r="E180" s="1" t="str">
        <v>Intron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25021.5</v>
      </c>
      <c r="B181" s="1">
        <v>7</v>
      </c>
      <c r="C181" s="1" t="str">
        <v>stock</v>
      </c>
      <c r="D181" s="1">
        <v>-20</v>
      </c>
      <c r="E181" s="1" t="str">
        <v>Intron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16532</v>
      </c>
      <c r="B182" s="1">
        <v>15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16533</v>
      </c>
      <c r="B183" s="1">
        <v>9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 t="str">
        <v>VS0191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VS0141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VS0141</v>
      </c>
      <c r="B186" s="1">
        <v>1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15407-47-MIN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VS04T01</v>
      </c>
      <c r="B188" s="1">
        <v>2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 t="str">
        <v>VS04T01</v>
      </c>
      <c r="B189" s="1">
        <v>4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VS15T91</v>
      </c>
      <c r="B190" s="1">
        <v>3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VS15T21</v>
      </c>
      <c r="B191" s="1">
        <v>1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 t="str">
        <v>VS2051</v>
      </c>
      <c r="B192" s="1">
        <v>1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VS15TR21</v>
      </c>
      <c r="B193" s="1">
        <v>2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VS15T01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16532</v>
      </c>
      <c r="B195" s="1">
        <v>18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VS15T21</v>
      </c>
      <c r="B196" s="1">
        <v>4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814326</v>
      </c>
      <c r="B197" s="1">
        <v>2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194825</v>
      </c>
      <c r="B198" s="1">
        <v>2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104772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100570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152574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193982</v>
      </c>
      <c r="B202" s="1">
        <v>4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1860454</v>
      </c>
      <c r="B203" s="1">
        <v>1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6553050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194002</v>
      </c>
      <c r="B205" s="1">
        <v>2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 t="str">
        <v>092913726</v>
      </c>
      <c r="B206" s="1">
        <v>10</v>
      </c>
      <c r="C206" s="1" t="str">
        <v>Stock</v>
      </c>
      <c r="D206" s="1">
        <v>-20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6542050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6539025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6552050</v>
      </c>
      <c r="B209" s="1">
        <v>6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116910001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0210064710</v>
      </c>
      <c r="B211" s="1">
        <v>1</v>
      </c>
      <c r="C211" s="1" t="str">
        <v>Stock</v>
      </c>
      <c r="D211" s="1">
        <v>-20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850494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152624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 t="str">
        <v>0602100031730</v>
      </c>
      <c r="B214" s="1">
        <v>1</v>
      </c>
      <c r="C214" s="1" t="str">
        <v>STOCK</v>
      </c>
      <c r="D214" s="1">
        <v>-20</v>
      </c>
      <c r="E214" s="1" t="str">
        <v>Genei Lab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424602</v>
      </c>
      <c r="B215" s="1">
        <v>2</v>
      </c>
      <c r="C215" s="1" t="str">
        <v>Stock</v>
      </c>
      <c r="D215" s="1">
        <v>4</v>
      </c>
      <c r="E215" s="1" t="str">
        <v>BioLegend</v>
      </c>
      <c r="F215" s="1" t="str">
        <v>Retrun From IGIB , Invoice Number 1058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41003</v>
      </c>
      <c r="B218" s="1">
        <v>4</v>
      </c>
      <c r="C218" s="1" t="str">
        <v>Stock</v>
      </c>
      <c r="D218" s="1" t="str">
        <v>RT</v>
      </c>
      <c r="E218" s="1" t="str">
        <v>Biotium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BE0416</v>
      </c>
      <c r="B219" s="1">
        <v>1</v>
      </c>
      <c r="C219" s="1" t="str">
        <v>Stock</v>
      </c>
      <c r="D219" s="1">
        <v>4</v>
      </c>
      <c r="E219" s="1" t="str">
        <v>BioXcell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>
        <v>100575</v>
      </c>
      <c r="B220" s="1">
        <v>2</v>
      </c>
      <c r="C220" s="1" t="str">
        <v>Stock</v>
      </c>
      <c r="D220" s="1">
        <v>4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092913726</v>
      </c>
      <c r="B221" s="1">
        <v>7</v>
      </c>
      <c r="C221" s="1" t="str">
        <v>Stock</v>
      </c>
      <c r="D221" s="1">
        <v>-20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B-003000-WB-100</v>
      </c>
      <c r="B222" s="1">
        <v>5</v>
      </c>
      <c r="C222" s="1" t="str">
        <v>Stock</v>
      </c>
      <c r="D222" s="1">
        <v>4</v>
      </c>
      <c r="E222" s="1" t="str">
        <v>DHARMACON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D-001810-10-05</v>
      </c>
      <c r="B223" s="1">
        <v>5</v>
      </c>
      <c r="C223" s="1" t="str">
        <v>Stock</v>
      </c>
      <c r="D223" s="1">
        <v>-20</v>
      </c>
      <c r="E223" s="1" t="str">
        <v>DHARMACON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B-002000-UB-100</v>
      </c>
      <c r="B224" s="1">
        <v>3</v>
      </c>
      <c r="C224" s="1" t="str">
        <v>Stock</v>
      </c>
      <c r="D224" s="1">
        <v>4</v>
      </c>
      <c r="E224" s="1" t="str">
        <v>DHARMACON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T-2001-02</v>
      </c>
      <c r="B225" s="1">
        <v>3</v>
      </c>
      <c r="C225" s="1" t="str">
        <v>Stock</v>
      </c>
      <c r="D225" s="1">
        <v>4</v>
      </c>
      <c r="E225" s="1" t="str">
        <v>DHARMACON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T-2001-03</v>
      </c>
      <c r="B226" s="1">
        <v>3</v>
      </c>
      <c r="C226" s="1" t="str">
        <v>Stock</v>
      </c>
      <c r="D226" s="1">
        <v>4</v>
      </c>
      <c r="E226" s="1" t="str">
        <v>DHARMACON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100222</v>
      </c>
      <c r="B227" s="1">
        <v>1</v>
      </c>
      <c r="C227" s="1" t="str">
        <v>SUN PHARMA</v>
      </c>
      <c r="D227" s="1">
        <v>4</v>
      </c>
      <c r="E227" s="1" t="str">
        <v>BioLegend</v>
      </c>
      <c r="F227" s="1">
        <v>0</v>
      </c>
      <c r="G227" s="1" t="str">
        <v>Gujrat</v>
      </c>
      <c r="H227" s="1" t="str">
        <v>Saturday (11-10-2025)</v>
      </c>
      <c r="I227" s="1" t="str">
        <v>OutStation</v>
      </c>
    </row>
    <row r="228" spans="1:9" x14ac:dyDescent="0.25">
      <c r="A228" s="1">
        <v>117308</v>
      </c>
      <c r="B228" s="1">
        <v>1</v>
      </c>
      <c r="C228" s="1" t="str">
        <v>SUN PHARMA</v>
      </c>
      <c r="D228" s="1">
        <v>4</v>
      </c>
      <c r="E228" s="1" t="str">
        <v>BioLegend</v>
      </c>
      <c r="F228" s="1">
        <v>0</v>
      </c>
      <c r="G228" s="1" t="str">
        <v>Gujrat</v>
      </c>
      <c r="H228" s="1" t="str">
        <v>Saturday (11-10-2025)</v>
      </c>
      <c r="I228" s="1" t="str">
        <v>OutStation</v>
      </c>
    </row>
    <row r="229" spans="1:9" x14ac:dyDescent="0.25">
      <c r="A229" s="1">
        <v>121426</v>
      </c>
      <c r="B229" s="1">
        <v>1</v>
      </c>
      <c r="C229" s="1" t="str">
        <v>SUN PHARMA</v>
      </c>
      <c r="D229" s="1">
        <v>4</v>
      </c>
      <c r="E229" s="1" t="str">
        <v>BioLegend</v>
      </c>
      <c r="F229" s="1">
        <v>0</v>
      </c>
      <c r="G229" s="1" t="str">
        <v>Gujrat</v>
      </c>
      <c r="H229" s="1" t="str">
        <v>Saturday (11-10-2025)</v>
      </c>
      <c r="I229" s="1" t="str">
        <v>OutStation</v>
      </c>
    </row>
    <row r="230" spans="1:9" x14ac:dyDescent="0.25">
      <c r="A230" s="1">
        <v>142604</v>
      </c>
      <c r="B230" s="1">
        <v>1</v>
      </c>
      <c r="C230" s="1" t="str">
        <v>SUN PHARMA</v>
      </c>
      <c r="D230" s="1">
        <v>4</v>
      </c>
      <c r="E230" s="1" t="str">
        <v>BioLegend</v>
      </c>
      <c r="F230" s="1">
        <v>0</v>
      </c>
      <c r="G230" s="1" t="str">
        <v>Gujrat</v>
      </c>
      <c r="H230" s="1" t="str">
        <v>Saturday (11-10-2025)</v>
      </c>
      <c r="I230" s="1" t="str">
        <v>OutStation</v>
      </c>
    </row>
    <row r="231" spans="1:9" x14ac:dyDescent="0.25">
      <c r="A231" s="1">
        <v>740368</v>
      </c>
      <c r="B231" s="1">
        <v>1</v>
      </c>
      <c r="C231" s="1" t="str">
        <v>SUN PHARMA</v>
      </c>
      <c r="D231" s="1">
        <v>4</v>
      </c>
      <c r="E231" s="1" t="str">
        <v>BioLegend</v>
      </c>
      <c r="F231" s="1">
        <v>0</v>
      </c>
      <c r="G231" s="1" t="str">
        <v>Gujrat</v>
      </c>
      <c r="H231" s="1" t="str">
        <v>Saturday (11-10-2025)</v>
      </c>
      <c r="I231" s="1" t="str">
        <v>OutStation</v>
      </c>
    </row>
    <row r="232" spans="1:9" x14ac:dyDescent="0.25">
      <c r="A232" s="1">
        <v>740809</v>
      </c>
      <c r="B232" s="1">
        <v>1</v>
      </c>
      <c r="C232" s="1" t="str">
        <v>SUN PHARMA</v>
      </c>
      <c r="D232" s="1">
        <v>4</v>
      </c>
      <c r="E232" s="1" t="str">
        <v>BioLegend</v>
      </c>
      <c r="F232" s="1">
        <v>0</v>
      </c>
      <c r="G232" s="1" t="str">
        <v>Gujrat</v>
      </c>
      <c r="H232" s="1" t="str">
        <v>Saturday (11-10-2025)</v>
      </c>
      <c r="I232" s="1" t="str">
        <v>OutStation</v>
      </c>
    </row>
    <row r="233" spans="1:9" x14ac:dyDescent="0.25">
      <c r="A233" s="1" t="str">
        <v>3617-1</v>
      </c>
      <c r="B233" s="1">
        <v>10</v>
      </c>
      <c r="C233" s="1" t="str">
        <v>SUN PHARMA</v>
      </c>
      <c r="D233" s="1">
        <v>-20</v>
      </c>
      <c r="E233" s="1" t="str">
        <v>MABTECH</v>
      </c>
      <c r="F233" s="1">
        <v>0</v>
      </c>
      <c r="G233" s="1" t="str">
        <v>Gujrat</v>
      </c>
      <c r="H233" s="1">
        <v>0</v>
      </c>
      <c r="I233" s="1" t="str">
        <v>OutStation</v>
      </c>
    </row>
    <row r="234" spans="1:9" x14ac:dyDescent="0.25">
      <c r="A234" s="1" t="str">
        <v>FSP-0108-10</v>
      </c>
      <c r="B234" s="1">
        <v>2</v>
      </c>
      <c r="C234" s="1" t="str">
        <v>SUN PHARMA</v>
      </c>
      <c r="D234" s="1">
        <v>4</v>
      </c>
      <c r="E234" s="1" t="str">
        <v>MABTECH</v>
      </c>
      <c r="F234" s="1">
        <v>0</v>
      </c>
      <c r="G234" s="1" t="str">
        <v>Gujrat</v>
      </c>
      <c r="H234" s="1">
        <v>0</v>
      </c>
      <c r="I234" s="1" t="str">
        <v>OutStation</v>
      </c>
    </row>
    <row r="235" spans="1:9" x14ac:dyDescent="0.25">
      <c r="A235" s="1">
        <v>405317</v>
      </c>
      <c r="B235" s="1">
        <v>2</v>
      </c>
      <c r="C235" s="1" t="str">
        <v>SUPRV</v>
      </c>
      <c r="D235" s="1">
        <v>4</v>
      </c>
      <c r="E235" s="1" t="str">
        <v>BioLegend</v>
      </c>
      <c r="F235" s="1">
        <v>0</v>
      </c>
      <c r="G235" s="1" t="str">
        <v>Mumbai</v>
      </c>
      <c r="H235" s="1" t="str">
        <v>Saturday (11-10-2025)</v>
      </c>
      <c r="I235" s="1" t="str">
        <v>OutStation</v>
      </c>
    </row>
    <row r="236" spans="1:9" x14ac:dyDescent="0.25">
      <c r="A236" s="1" t="str">
        <v>3124-72-100T</v>
      </c>
      <c r="B236" s="1">
        <v>2</v>
      </c>
      <c r="C236" s="1" t="str">
        <v>SUPRV</v>
      </c>
      <c r="D236" s="1">
        <v>-20</v>
      </c>
      <c r="E236" s="1" t="str">
        <v>MABTECH</v>
      </c>
      <c r="F236" s="1">
        <v>0</v>
      </c>
      <c r="G236" s="1" t="str">
        <v>Mumbai</v>
      </c>
      <c r="H236" s="1">
        <v>0</v>
      </c>
      <c r="I236" s="1" t="str">
        <v>OutStation</v>
      </c>
    </row>
    <row r="237" spans="1:9" x14ac:dyDescent="0.25">
      <c r="A237" s="1">
        <v>740811</v>
      </c>
      <c r="B237" s="1">
        <v>2</v>
      </c>
      <c r="C237" s="1" t="str">
        <v>UNKNOWN</v>
      </c>
      <c r="D237" s="1">
        <v>4</v>
      </c>
      <c r="E237" s="1" t="str">
        <v>BioLegend</v>
      </c>
      <c r="F237" s="1" t="str">
        <v>Demo Kit Mohan Sir (740811, 741146) 2 pcs Kit</v>
      </c>
      <c r="G237" s="1" t="str">
        <v>Unknown</v>
      </c>
      <c r="H237" s="1" t="str">
        <v>Mohan Sir, (Demo)</v>
      </c>
      <c r="I237" s="1" t="str">
        <v>Unknown</v>
      </c>
    </row>
    <row r="238" spans="1:9" x14ac:dyDescent="0.25">
      <c r="A238" s="1">
        <v>741146</v>
      </c>
      <c r="B238" s="1">
        <v>2</v>
      </c>
      <c r="C238" s="1" t="str">
        <v>UNKNOWN</v>
      </c>
      <c r="D238" s="1">
        <v>4</v>
      </c>
      <c r="E238" s="1" t="str">
        <v>BioLegend</v>
      </c>
      <c r="F238" s="1" t="str">
        <v>Demo Kit Mohan Sir (740811, 741146) 2 pcs Kit</v>
      </c>
      <c r="G238" s="1" t="str">
        <v>Unknown</v>
      </c>
      <c r="H238" s="1" t="str">
        <v>Mohan Sir, (Demo)</v>
      </c>
      <c r="I238" s="1" t="str">
        <v>Unknown</v>
      </c>
    </row>
    <row r="239" spans="1:9" x14ac:dyDescent="0.25">
      <c r="A239" s="1">
        <v>740379</v>
      </c>
      <c r="B239" s="1">
        <v>1</v>
      </c>
      <c r="C239" s="1" t="str">
        <v>Unknown</v>
      </c>
      <c r="D239" s="1" t="str">
        <v>RT</v>
      </c>
      <c r="E239" s="1" t="str">
        <v>BioLegend</v>
      </c>
      <c r="F239" s="1" t="str">
        <v>Mohn Sir (Sample) Aurigine Onco</v>
      </c>
      <c r="G239" s="1" t="str">
        <v>Unknown</v>
      </c>
      <c r="H239" s="1" t="str">
        <v>Mohan sir,(Sample) Aurigine Onco</v>
      </c>
      <c r="I239" s="1" t="str">
        <v>Unknown</v>
      </c>
    </row>
    <row r="240" spans="1:9" x14ac:dyDescent="0.25">
      <c r="A240" s="1">
        <v>741110</v>
      </c>
      <c r="B240" s="1">
        <v>1</v>
      </c>
      <c r="C240" s="1" t="str">
        <v>Unknown</v>
      </c>
      <c r="D240" s="1">
        <v>4</v>
      </c>
      <c r="E240" s="1" t="str">
        <v>BioLegend</v>
      </c>
      <c r="F240" s="1" t="str">
        <v>Mohn Sir (Sample) Aurigine Onco</v>
      </c>
      <c r="G240" s="1" t="str">
        <v>Unknown</v>
      </c>
      <c r="H240" s="1" t="str">
        <v>Mohan sir,(Sample) Aurigine Onco</v>
      </c>
      <c r="I240" s="1" t="str">
        <v>Unknown</v>
      </c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9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(11-10-2025)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 (11-10-2025)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AIIMS</v>
      </c>
      <c r="B6" s="1">
        <v>4</v>
      </c>
      <c r="C6" s="1" t="str">
        <v>BioLegend</v>
      </c>
      <c r="D6" s="1">
        <v>7</v>
      </c>
      <c r="E6" s="1" t="str">
        <v>Local</v>
      </c>
      <c r="F6" s="1" t="str">
        <v>Priyanka Madam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Stock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8</v>
      </c>
      <c r="E9" s="1" t="str">
        <v>OutStation</v>
      </c>
      <c r="F9" s="1" t="str">
        <v>Saturday (11-10-2025)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BARC</v>
      </c>
      <c r="B11" s="1">
        <v>4</v>
      </c>
      <c r="C11" s="1" t="str">
        <v>BioLegend</v>
      </c>
      <c r="D11" s="1">
        <v>7</v>
      </c>
      <c r="E11" s="1" t="str">
        <v>OutStation</v>
      </c>
      <c r="F11" s="1" t="str">
        <v>Saturday (11-10-2025)</v>
      </c>
    </row>
    <row r="12" spans="1:6" x14ac:dyDescent="0.25">
      <c r="A12" s="1" t="str">
        <v>BHARAT BIOTECH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 t="str">
        <v>Saturday (11-10-2025)</v>
      </c>
    </row>
    <row r="13" spans="1:6" x14ac:dyDescent="0.25">
      <c r="A13" s="1" t="str">
        <v>BIO SOLUTION</v>
      </c>
      <c r="B13" s="1" t="str">
        <v>rt</v>
      </c>
      <c r="C13" s="1" t="str">
        <v>BioLegend</v>
      </c>
      <c r="D13" s="1">
        <v>3</v>
      </c>
      <c r="E13" s="1" t="str">
        <v>OutStation</v>
      </c>
      <c r="F13" s="1" t="str">
        <v>Saturday (11-10-2025)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4</v>
      </c>
      <c r="E14" s="1" t="str">
        <v>OutStation</v>
      </c>
      <c r="F14" s="1" t="str">
        <v>Saturday (11-10-2025)</v>
      </c>
    </row>
    <row r="15" spans="1:6" x14ac:dyDescent="0.25">
      <c r="A15" s="1" t="str">
        <v>BIONOVA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>Saturday (11-10-2025)</v>
      </c>
    </row>
    <row r="16" spans="1:6" x14ac:dyDescent="0.25">
      <c r="A16" s="1" t="str">
        <v>HELIX</v>
      </c>
      <c r="B16" s="1">
        <v>-20</v>
      </c>
      <c r="C16" s="1" t="str">
        <v>BioLegend</v>
      </c>
      <c r="D16" s="1">
        <v>1</v>
      </c>
      <c r="E16" s="1" t="str">
        <v>OutStation</v>
      </c>
      <c r="F16" s="1" t="str">
        <v>Saturday (11-10-2025)</v>
      </c>
    </row>
    <row r="17" spans="1:6" x14ac:dyDescent="0.25">
      <c r="A17" s="1" t="str">
        <v>ICGEB</v>
      </c>
      <c r="B17" s="1">
        <v>4</v>
      </c>
      <c r="C17" s="1" t="str">
        <v>BioLegend</v>
      </c>
      <c r="D17" s="1">
        <v>1</v>
      </c>
      <c r="E17" s="1" t="str">
        <v>Local</v>
      </c>
      <c r="F17" s="1" t="str">
        <v>Priyanka Madam</v>
      </c>
    </row>
    <row r="18" spans="1:6" x14ac:dyDescent="0.25">
      <c r="A18" s="1" t="str">
        <v>IISER PUNE</v>
      </c>
      <c r="B18" s="1">
        <v>-20</v>
      </c>
      <c r="C18" s="1" t="str">
        <v>DHARMACON</v>
      </c>
      <c r="D18" s="1">
        <v>1</v>
      </c>
      <c r="E18" s="1" t="str">
        <v>OutStation</v>
      </c>
      <c r="F18" s="1" t="str">
        <v>Saturday (11-10-2025)</v>
      </c>
    </row>
    <row r="19" spans="1:6" x14ac:dyDescent="0.25">
      <c r="A19" s="1" t="str">
        <v>IIT BOMBAY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Saturday (11-10-2025)</v>
      </c>
    </row>
    <row r="20" spans="1:6" x14ac:dyDescent="0.25">
      <c r="A20" s="1" t="str">
        <v>ILBS</v>
      </c>
      <c r="B20" s="1">
        <v>4</v>
      </c>
      <c r="C20" s="1" t="str">
        <v>BioLegend</v>
      </c>
      <c r="D20" s="1">
        <v>4</v>
      </c>
      <c r="E20" s="1" t="str">
        <v>Local</v>
      </c>
      <c r="F20" s="1" t="str">
        <v>Priyanka Madam</v>
      </c>
    </row>
    <row r="21" spans="1:6" x14ac:dyDescent="0.25">
      <c r="A21" s="1" t="str">
        <v>ILS</v>
      </c>
      <c r="B21" s="1">
        <v>-20</v>
      </c>
      <c r="C21" s="1" t="str">
        <v>DHARMACON</v>
      </c>
      <c r="D21" s="1">
        <v>7</v>
      </c>
      <c r="E21" s="1" t="str">
        <v>OutStation</v>
      </c>
      <c r="F21" s="1" t="str">
        <v>PO Awaited</v>
      </c>
    </row>
    <row r="22" spans="1:6" x14ac:dyDescent="0.25">
      <c r="A22" s="1" t="str">
        <v>ILS</v>
      </c>
      <c r="B22" s="1">
        <v>4</v>
      </c>
      <c r="C22" s="1" t="str">
        <v>BioLegend</v>
      </c>
      <c r="D22" s="1">
        <v>33</v>
      </c>
      <c r="E22" s="1" t="str">
        <v>OutStation</v>
      </c>
      <c r="F22" s="1" t="str">
        <v>Saturday (11-10-2025)</v>
      </c>
    </row>
    <row r="23" spans="1:6" x14ac:dyDescent="0.25">
      <c r="A23" s="1" t="str">
        <v>ILS</v>
      </c>
      <c r="B23" s="1">
        <v>-20</v>
      </c>
      <c r="C23" s="1" t="str">
        <v>BioLegend</v>
      </c>
      <c r="D23" s="1">
        <v>2</v>
      </c>
      <c r="E23" s="1" t="str">
        <v>OutStation</v>
      </c>
      <c r="F23" s="1" t="str">
        <v>Saturday (11-10-2025)</v>
      </c>
    </row>
    <row r="24" spans="1:6" x14ac:dyDescent="0.25">
      <c r="A24" s="1" t="str">
        <v>IMMUNEEL</v>
      </c>
      <c r="B24" s="1">
        <v>4</v>
      </c>
      <c r="C24" s="1" t="str">
        <v>BioLegend</v>
      </c>
      <c r="D24" s="1">
        <v>2</v>
      </c>
      <c r="E24" s="1" t="str">
        <v>OutStation</v>
      </c>
      <c r="F24" s="1" t="str">
        <v>Saturday (11-10-2025)</v>
      </c>
    </row>
    <row r="25" spans="1:6" x14ac:dyDescent="0.25">
      <c r="A25" s="1" t="str">
        <v>JUBILANT</v>
      </c>
      <c r="B25" s="1">
        <v>-20</v>
      </c>
      <c r="C25" s="1" t="str">
        <v>BioLegend</v>
      </c>
      <c r="D25" s="1">
        <v>1</v>
      </c>
      <c r="E25" s="1" t="str">
        <v>OutStation</v>
      </c>
      <c r="F25" s="1" t="str">
        <v>Saturday (11-10-2025)</v>
      </c>
    </row>
    <row r="26" spans="1:6" x14ac:dyDescent="0.25">
      <c r="A26" s="1" t="str">
        <v>MANIPAL</v>
      </c>
      <c r="B26" s="1">
        <v>4</v>
      </c>
      <c r="C26" s="1" t="str">
        <v>BioLegend</v>
      </c>
      <c r="D26" s="1">
        <v>1</v>
      </c>
      <c r="E26" s="1" t="str">
        <v>OutStation</v>
      </c>
      <c r="F26" s="1" t="str">
        <v>Saturday (11-10-2025)</v>
      </c>
    </row>
    <row r="27" spans="1:6" x14ac:dyDescent="0.25">
      <c r="A27" s="1" t="str">
        <v>MANIPAL</v>
      </c>
      <c r="B27" s="1">
        <v>-20</v>
      </c>
      <c r="C27" s="1" t="str">
        <v>BioLegend</v>
      </c>
      <c r="D27" s="1">
        <v>1</v>
      </c>
      <c r="E27" s="1" t="str">
        <v>OutStation</v>
      </c>
      <c r="F27" s="1" t="str">
        <v>Saturday (11-10-2025)</v>
      </c>
    </row>
    <row r="28" spans="1:6" x14ac:dyDescent="0.25">
      <c r="A28" s="1" t="str">
        <v>MICRO VAPI</v>
      </c>
      <c r="B28" s="1">
        <v>4</v>
      </c>
      <c r="C28" s="1" t="str">
        <v>BioLegend</v>
      </c>
      <c r="D28" s="1">
        <v>60</v>
      </c>
      <c r="E28" s="1" t="str">
        <v>OutStation</v>
      </c>
      <c r="F28" s="1" t="str">
        <v>Saturday (11-10-2025)</v>
      </c>
    </row>
    <row r="29" spans="1:6" x14ac:dyDescent="0.25">
      <c r="A29" s="1" t="str">
        <v>MICRO VAPI</v>
      </c>
      <c r="B29" s="1">
        <v>-20</v>
      </c>
      <c r="C29" s="1" t="str">
        <v>BioLegend</v>
      </c>
      <c r="D29" s="1">
        <v>2</v>
      </c>
      <c r="E29" s="1" t="str">
        <v>OutStation</v>
      </c>
      <c r="F29" s="1" t="str">
        <v>Saturday (11-10-2025)</v>
      </c>
    </row>
    <row r="30" spans="1:6" x14ac:dyDescent="0.25">
      <c r="A30" s="1" t="str">
        <v>MICRO VAPI</v>
      </c>
      <c r="B30" s="1" t="str">
        <v>RT</v>
      </c>
      <c r="C30" s="1" t="str">
        <v>BioLegend</v>
      </c>
      <c r="D30" s="1">
        <v>20</v>
      </c>
      <c r="E30" s="1" t="str">
        <v>OutStation</v>
      </c>
      <c r="F30" s="1" t="str">
        <v>Saturday (11-10-2025)</v>
      </c>
    </row>
    <row r="31" spans="1:6" x14ac:dyDescent="0.25">
      <c r="A31" s="1" t="str">
        <v>NBRC</v>
      </c>
      <c r="B31" s="1">
        <v>-20</v>
      </c>
      <c r="C31" s="1" t="str">
        <v>DHARMACON</v>
      </c>
      <c r="D31" s="1">
        <v>1</v>
      </c>
      <c r="E31" s="1" t="str">
        <v>Local</v>
      </c>
      <c r="F31" s="1" t="str">
        <v>Priyanka Madam</v>
      </c>
    </row>
    <row r="32" spans="1:6" x14ac:dyDescent="0.25">
      <c r="A32" s="1" t="str">
        <v>NCBS</v>
      </c>
      <c r="B32" s="1">
        <v>-20</v>
      </c>
      <c r="C32" s="1" t="str">
        <v>DHARMACON</v>
      </c>
      <c r="D32" s="1">
        <v>2</v>
      </c>
      <c r="E32" s="1" t="str">
        <v>OutStation</v>
      </c>
      <c r="F32" s="1" t="str">
        <v>PO Awaited</v>
      </c>
    </row>
    <row r="33" spans="1:6" x14ac:dyDescent="0.25">
      <c r="A33" s="1" t="str">
        <v>NII</v>
      </c>
      <c r="B33" s="1" t="str">
        <v>RT</v>
      </c>
      <c r="C33" s="1" t="str">
        <v>SARTORIUS</v>
      </c>
      <c r="D33" s="1">
        <v>2</v>
      </c>
      <c r="E33" s="1" t="str">
        <v>Local</v>
      </c>
      <c r="F33" s="1" t="str">
        <v>Priyanka Madam</v>
      </c>
    </row>
    <row r="34" spans="1:6" x14ac:dyDescent="0.25">
      <c r="A34" s="1" t="str">
        <v>NIV</v>
      </c>
      <c r="B34" s="1">
        <v>4</v>
      </c>
      <c r="C34" s="1" t="str">
        <v>BioLegend</v>
      </c>
      <c r="D34" s="1">
        <v>1</v>
      </c>
      <c r="E34" s="1" t="str">
        <v>OutStation</v>
      </c>
      <c r="F34" s="1" t="str">
        <v>SAMPLE</v>
      </c>
    </row>
    <row r="35" spans="1:6" x14ac:dyDescent="0.25">
      <c r="A35" s="1" t="str">
        <v>NNF</v>
      </c>
      <c r="B35" s="1">
        <v>-20</v>
      </c>
      <c r="C35" s="1" t="str">
        <v>Targetmol</v>
      </c>
      <c r="D35" s="1">
        <v>1</v>
      </c>
      <c r="E35" s="1" t="str">
        <v>OutStation</v>
      </c>
      <c r="F35" s="1" t="str">
        <v>Sample and Back Order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8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13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2</v>
      </c>
      <c r="E41" s="1" t="str">
        <v>OutStation</v>
      </c>
      <c r="F41" s="1" t="str">
        <v>Saturday (11-10-2025)</v>
      </c>
    </row>
    <row r="42" spans="1:6" x14ac:dyDescent="0.25">
      <c r="A42" s="1" t="str">
        <v>PRIYANKA MADAM</v>
      </c>
      <c r="B42" s="1">
        <v>4</v>
      </c>
      <c r="C42" s="1" t="str">
        <v>BioLegend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RG SONS</v>
      </c>
      <c r="B43" s="1" t="str">
        <v>RT</v>
      </c>
      <c r="C43" s="1" t="str">
        <v>Sartorius</v>
      </c>
      <c r="D43" s="1">
        <v>4</v>
      </c>
      <c r="E43" s="1" t="str">
        <v>OutStation</v>
      </c>
      <c r="F43" s="1" t="str">
        <v>Saturday (11-10-2025)</v>
      </c>
    </row>
    <row r="44" spans="1:6" x14ac:dyDescent="0.25">
      <c r="A44" s="1" t="str">
        <v>RG SONS</v>
      </c>
      <c r="B44" s="1">
        <v>4</v>
      </c>
      <c r="C44" s="1" t="str">
        <v>BioLegend</v>
      </c>
      <c r="D44" s="1">
        <v>2</v>
      </c>
      <c r="E44" s="1" t="str">
        <v>OutStation</v>
      </c>
      <c r="F44" s="1" t="str">
        <v>Saturday (11-10-2025)</v>
      </c>
    </row>
    <row r="45" spans="1:6" x14ac:dyDescent="0.25">
      <c r="A45" s="1" t="str">
        <v>RG SONS</v>
      </c>
      <c r="B45" s="1">
        <v>-20</v>
      </c>
      <c r="C45" s="1" t="str">
        <v>BioLegend</v>
      </c>
      <c r="D45" s="1">
        <v>1</v>
      </c>
      <c r="E45" s="1" t="str">
        <v>OutStation</v>
      </c>
      <c r="F45" s="1" t="str">
        <v>Saturday (11-10-2025)</v>
      </c>
    </row>
    <row r="46" spans="1:6" x14ac:dyDescent="0.25">
      <c r="A46" s="1" t="str">
        <v>RGCB</v>
      </c>
      <c r="B46" s="1">
        <v>4</v>
      </c>
      <c r="C46" s="1" t="str">
        <v>BioLegend</v>
      </c>
      <c r="D46" s="1">
        <v>2</v>
      </c>
      <c r="E46" s="1" t="str">
        <v>OutStation</v>
      </c>
      <c r="F46" s="1" t="str">
        <v>Back Order</v>
      </c>
    </row>
    <row r="47" spans="1:6" x14ac:dyDescent="0.25">
      <c r="A47" s="1" t="str">
        <v>SAI LIFE</v>
      </c>
      <c r="B47" s="1">
        <v>-20</v>
      </c>
      <c r="C47" s="1" t="str">
        <v>BioLegend</v>
      </c>
      <c r="D47" s="1">
        <v>1</v>
      </c>
      <c r="E47" s="1" t="str">
        <v>OutStation</v>
      </c>
      <c r="F47" s="1" t="str">
        <v>Saturday (11-10-2025)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SOUTH CAMPUS</v>
      </c>
      <c r="B49" s="1" t="str">
        <v>RT</v>
      </c>
      <c r="C49" s="1" t="str">
        <v>HOEFER</v>
      </c>
      <c r="D49" s="1">
        <v>2</v>
      </c>
      <c r="E49" s="1" t="str">
        <v>Local</v>
      </c>
      <c r="F49" s="1" t="str">
        <v>Sample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6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BioLegend</v>
      </c>
      <c r="D71" s="1">
        <v>6</v>
      </c>
      <c r="E71" s="1" t="str">
        <v>OutStation</v>
      </c>
      <c r="F71" s="1" t="str">
        <v>Saturday (11-10-2025)</v>
      </c>
    </row>
    <row r="72" spans="1:6" x14ac:dyDescent="0.25">
      <c r="A72" s="1" t="str">
        <v>SUN PHARMA</v>
      </c>
      <c r="B72" s="1">
        <v>-20</v>
      </c>
      <c r="C72" s="1" t="str">
        <v>MABTECH</v>
      </c>
      <c r="D72" s="1">
        <v>10</v>
      </c>
      <c r="E72" s="1" t="str">
        <v>OutStation</v>
      </c>
      <c r="F72" s="1">
        <v>0</v>
      </c>
    </row>
    <row r="73" spans="1:6" x14ac:dyDescent="0.25">
      <c r="A73" s="1" t="str">
        <v>SUN PHARMA</v>
      </c>
      <c r="B73" s="1">
        <v>4</v>
      </c>
      <c r="C73" s="1" t="str">
        <v>MABTECH</v>
      </c>
      <c r="D73" s="1">
        <v>2</v>
      </c>
      <c r="E73" s="1" t="str">
        <v>OutStation</v>
      </c>
      <c r="F73" s="1">
        <v>0</v>
      </c>
    </row>
    <row r="74" spans="1:6" x14ac:dyDescent="0.25">
      <c r="A74" s="1" t="str">
        <v>SUPRV</v>
      </c>
      <c r="B74" s="1">
        <v>4</v>
      </c>
      <c r="C74" s="1" t="str">
        <v>BioLegend</v>
      </c>
      <c r="D74" s="1">
        <v>2</v>
      </c>
      <c r="E74" s="1" t="str">
        <v>OutStation</v>
      </c>
      <c r="F74" s="1" t="str">
        <v>Saturday (11-10-2025)</v>
      </c>
    </row>
    <row r="75" spans="1:6" x14ac:dyDescent="0.25">
      <c r="A75" s="1" t="str">
        <v>SUPRV</v>
      </c>
      <c r="B75" s="1">
        <v>-20</v>
      </c>
      <c r="C75" s="1" t="str">
        <v>MABTECH</v>
      </c>
      <c r="D75" s="1">
        <v>2</v>
      </c>
      <c r="E75" s="1" t="str">
        <v>OutStation</v>
      </c>
      <c r="F75" s="1">
        <v>0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4</v>
      </c>
      <c r="E76" s="1" t="str">
        <v>Unknown</v>
      </c>
      <c r="F76" s="1" t="str">
        <v>Mohan Sir, (Demo)</v>
      </c>
    </row>
    <row r="77" spans="1:6" x14ac:dyDescent="0.25">
      <c r="A77" s="1" t="str">
        <v>Unknown</v>
      </c>
      <c r="B77" s="1" t="str">
        <v>RT</v>
      </c>
      <c r="C77" s="1" t="str">
        <v>BioLegend</v>
      </c>
      <c r="D77" s="1">
        <v>1</v>
      </c>
      <c r="E77" s="1" t="str">
        <v>Unknown</v>
      </c>
      <c r="F77" s="1" t="str">
        <v>Mohan sir,(Sample) Aurigine Onco</v>
      </c>
    </row>
    <row r="78" spans="1:6" x14ac:dyDescent="0.25">
      <c r="A78" s="1" t="str">
        <v>Unknown</v>
      </c>
      <c r="B78" s="1">
        <v>4</v>
      </c>
      <c r="C78" s="1" t="str">
        <v>BioLegend</v>
      </c>
      <c r="D78" s="1">
        <v>1</v>
      </c>
      <c r="E78" s="1" t="str">
        <v>Unknown</v>
      </c>
      <c r="F78" s="1" t="str">
        <v>Mohan sir,(Sample) Aurigine Onco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3737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40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(11-10-2025)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(11-10-2025)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VicaSpin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Saturday (11-10-2025)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T1785</v>
      </c>
      <c r="B48" s="1" t="str">
        <v xml:space="preserve"> Palbociclib 571190-30-2 Spec 5 mg</v>
      </c>
      <c r="C48" s="1">
        <v>1</v>
      </c>
      <c r="D48" s="1" t="str">
        <v>NNF</v>
      </c>
      <c r="E48" s="1">
        <v>-20</v>
      </c>
      <c r="F48" s="1" t="str">
        <v>Targetmol</v>
      </c>
      <c r="G48" s="1" t="str">
        <v>Banglore</v>
      </c>
      <c r="H48" s="1" t="str">
        <v>Sample and Back Order</v>
      </c>
      <c r="I48" s="1" t="str">
        <v>OutStation</v>
      </c>
    </row>
    <row r="49" spans="1:9" x14ac:dyDescent="0.25">
      <c r="A49" s="1" t="str">
        <v>VS0101</v>
      </c>
      <c r="B49" s="1" t="str">
        <v>Vivaspin 500 Centrifugal Concentrators 0.1-0.5ml Sample Volume 10 kDa MWCO PES, 25pc</v>
      </c>
      <c r="C49" s="1">
        <v>1</v>
      </c>
      <c r="D49" s="1" t="str">
        <v>NII</v>
      </c>
      <c r="E49" s="1" t="str">
        <v>RT</v>
      </c>
      <c r="F49" s="1" t="str">
        <v>SARTORIUS</v>
      </c>
      <c r="G49" s="1" t="str">
        <v>Delhi</v>
      </c>
      <c r="H49" s="1" t="str">
        <v>Priyanka Madam</v>
      </c>
      <c r="I49" s="1" t="str">
        <v>Local</v>
      </c>
    </row>
    <row r="50" spans="1:9" x14ac:dyDescent="0.25">
      <c r="A50" s="1" t="str">
        <v>VS0131</v>
      </c>
      <c r="B50" s="1" t="str">
        <v>Vivaspin 500 Centrifugal concentrators 0.1-0.5 mL Sample Volume 50 kDa MWCO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>
        <v>101251</v>
      </c>
      <c r="B51" s="1" t="str">
        <v>Brilliant Violet 421™ anti-mouse/human CD11b Antibody  50µg</v>
      </c>
      <c r="C51" s="1">
        <v>1</v>
      </c>
      <c r="D51" s="1" t="str">
        <v>RGCB</v>
      </c>
      <c r="E51" s="1">
        <v>4</v>
      </c>
      <c r="F51" s="1" t="str">
        <v>BioLegend</v>
      </c>
      <c r="G51" s="1" t="str">
        <v>Kerala</v>
      </c>
      <c r="H51" s="1" t="str">
        <v>Back Order</v>
      </c>
      <c r="I51" s="1" t="str">
        <v>OutStation</v>
      </c>
    </row>
    <row r="52" spans="1:9" x14ac:dyDescent="0.25">
      <c r="A52" s="1" t="str">
        <v>139316</v>
      </c>
      <c r="B52" s="1" t="str">
        <v>FITC anti-mouse CD64 (FcγRI) Antibody, 100ug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Back Order</v>
      </c>
      <c r="I52" s="1" t="str">
        <v>OutStation</v>
      </c>
    </row>
    <row r="53" spans="1:9" x14ac:dyDescent="0.25">
      <c r="A53" s="1">
        <v>424401</v>
      </c>
      <c r="B53" s="1" t="str">
        <v>True-Nuclear™ Transcription Factor Buffer Set  120tests</v>
      </c>
      <c r="C53" s="1">
        <v>1</v>
      </c>
      <c r="D53" s="1" t="str">
        <v>PRIYANKA MADAM</v>
      </c>
      <c r="E53" s="1">
        <v>4</v>
      </c>
      <c r="F53" s="1" t="str">
        <v>BioLegend</v>
      </c>
      <c r="G53" s="1" t="str">
        <v>Delhi</v>
      </c>
      <c r="H53" s="1" t="str">
        <v>Priyanka Madam</v>
      </c>
      <c r="I53" s="1" t="str">
        <v>Local</v>
      </c>
    </row>
    <row r="54" spans="1:9" x14ac:dyDescent="0.25">
      <c r="A54" s="1">
        <v>740379</v>
      </c>
      <c r="B54" s="1" t="str">
        <v>V-bottom Plate for LEGENDplex™ Assay  1plate</v>
      </c>
      <c r="C54" s="1">
        <v>1</v>
      </c>
      <c r="D54" s="1" t="str">
        <v>Unknown</v>
      </c>
      <c r="E54" s="1" t="str">
        <v>RT</v>
      </c>
      <c r="F54" s="1" t="str">
        <v>BioLegend</v>
      </c>
      <c r="G54" s="1" t="str">
        <v>Unknown</v>
      </c>
      <c r="H54" s="1" t="str">
        <v>Mohan sir,(Sample) Aurigine Onco</v>
      </c>
      <c r="I54" s="1" t="str">
        <v>Unknown</v>
      </c>
    </row>
    <row r="55" spans="1:9" x14ac:dyDescent="0.25">
      <c r="A55" s="1">
        <v>741110</v>
      </c>
      <c r="B55" s="1" t="str">
        <v>LEGENDplex™ Buffer Set A2  100 tests</v>
      </c>
      <c r="C55" s="1">
        <v>1</v>
      </c>
      <c r="D55" s="1" t="str">
        <v>Unknown</v>
      </c>
      <c r="E55" s="1">
        <v>4</v>
      </c>
      <c r="F55" s="1" t="str">
        <v>BioLegend</v>
      </c>
      <c r="G55" s="1" t="str">
        <v>Unknown</v>
      </c>
      <c r="H55" s="1" t="str">
        <v>Mohan sir,(Sample) Aurigine Onco</v>
      </c>
      <c r="I55" s="1" t="str">
        <v>Unknown</v>
      </c>
    </row>
    <row r="56" spans="1:9" x14ac:dyDescent="0.25">
      <c r="A56" s="1" t="str">
        <v>CTM-1172738</v>
      </c>
      <c r="B56" s="1" t="str">
        <v xml:space="preserve">Ptgs2 S1:: Custom siRNA, in vivo _x000D_
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CTM-1172741</v>
      </c>
      <c r="B57" s="1" t="str">
        <v xml:space="preserve">Ptgs2 S2:: Custom siRNA, in vivo 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CTM-1172744</v>
      </c>
      <c r="B58" s="1" t="str">
        <v xml:space="preserve">Ptgs2 S3: : Custom siRNA, in _x000D_
vivo 0.2 µmol Accell </v>
      </c>
      <c r="C58" s="1">
        <v>1</v>
      </c>
      <c r="D58" s="1" t="str">
        <v>BARC</v>
      </c>
      <c r="E58" s="1">
        <v>-20</v>
      </c>
      <c r="F58" s="1" t="str">
        <v>DHARMACON</v>
      </c>
      <c r="G58" s="1" t="str">
        <v>Mumbai</v>
      </c>
      <c r="H58" s="1" t="str">
        <v>PO Awaited</v>
      </c>
      <c r="I58" s="1" t="str">
        <v>OutStation</v>
      </c>
    </row>
    <row r="59" spans="1:9" x14ac:dyDescent="0.25">
      <c r="A59" s="1" t="str">
        <v>CTM-1172745</v>
      </c>
      <c r="B59" s="1" t="str">
        <v xml:space="preserve">Ptgs2 S4:: Custom siRNA, in vivo _x000D_
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L-019598-00-0005</v>
      </c>
      <c r="B60" s="1" t="str">
        <v xml:space="preserve">ON-TARGETplus Human PABPC1 (26986)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L-013680-01-0005</v>
      </c>
      <c r="B61" s="1" t="str">
        <v xml:space="preserve">ON-TARGETplus Human NXF1 (10482)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L-012078-00-0005</v>
      </c>
      <c r="B62" s="1" t="str">
        <v xml:space="preserve">ON-TARGETplus Human ALYREF (10189) siRNA - SMARTpool, 5_x000D_
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L-003030-00-0005</v>
      </c>
      <c r="B63" s="1" t="str">
        <v xml:space="preserve">ON-TARGETplus Human XPO1 (7514)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L-004920-01-0005</v>
      </c>
      <c r="B64" s="1" t="str">
        <v xml:space="preserve">ON-TARGETplus Human DDX39A (10212) siRNA -_x000D_
SMARTpool, 5 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L-003805-00-0005</v>
      </c>
      <c r="B65" s="1" t="str">
        <v xml:space="preserve">ON-TARGETplus Human DDX39B (7919) siRNA -_x000D_
SMARTpool, 5 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D-001810-10-05</v>
      </c>
      <c r="B66" s="1" t="str">
        <v>ON-TARGETplus Non-targeting Pool  5nmol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L-015121-00-0005</v>
      </c>
      <c r="B67" s="1" t="str">
        <v>ON-TARGETplus Human MYO1C (4641) siRNA - SMARTpool  5nmol</v>
      </c>
      <c r="C67" s="1">
        <v>1</v>
      </c>
      <c r="D67" s="1" t="str">
        <v>NCBS</v>
      </c>
      <c r="E67" s="1">
        <v>-20</v>
      </c>
      <c r="F67" s="1" t="str">
        <v>DHARMACON</v>
      </c>
      <c r="G67" s="1" t="str">
        <v>Banglore</v>
      </c>
      <c r="H67" s="1" t="str">
        <v>PO Awaited</v>
      </c>
      <c r="I67" s="1" t="str">
        <v>OutStation</v>
      </c>
    </row>
    <row r="68" spans="1:9" x14ac:dyDescent="0.25">
      <c r="A68" s="1" t="str">
        <v>L-020165-00-0005</v>
      </c>
      <c r="B68" s="1" t="str">
        <v>ON-TARGETplus Human CTCF (10664) siRNA - SMARTpool  5nmol</v>
      </c>
      <c r="C68" s="1">
        <v>1</v>
      </c>
      <c r="D68" s="1" t="str">
        <v>NCBS</v>
      </c>
      <c r="E68" s="1">
        <v>-20</v>
      </c>
      <c r="F68" s="1" t="str">
        <v>DHARMACON</v>
      </c>
      <c r="G68" s="1" t="str">
        <v>Banglore</v>
      </c>
      <c r="H68" s="1" t="str">
        <v>PO Awaited</v>
      </c>
      <c r="I68" s="1" t="str">
        <v>OutStation</v>
      </c>
    </row>
    <row r="69" spans="1:9" x14ac:dyDescent="0.25">
      <c r="A69" s="1" t="str">
        <v>CTM-1192962</v>
      </c>
      <c r="B69" s="1" t="str">
        <v xml:space="preserve">ATAT1: Custom siRNA, Standard _x000D_
0.015 µmol Regular </v>
      </c>
      <c r="C69" s="1">
        <v>1</v>
      </c>
      <c r="D69" s="1" t="str">
        <v>IISER PUNE</v>
      </c>
      <c r="E69" s="1">
        <v>-20</v>
      </c>
      <c r="F69" s="1" t="str">
        <v>DHARMACON</v>
      </c>
      <c r="G69" s="1" t="str">
        <v>Pune</v>
      </c>
      <c r="H69" s="1" t="str">
        <v>Saturday (11-10-2025)</v>
      </c>
      <c r="I69" s="1" t="str">
        <v>OutStation</v>
      </c>
    </row>
    <row r="70" spans="1:9" x14ac:dyDescent="0.25">
      <c r="A70" s="1" t="str">
        <v>L-006656-03-0005</v>
      </c>
      <c r="B70" s="1" t="str">
        <v>"ON-TARGETplus Human PARP1 (142) siRNA - SMARTpool  5nmol</v>
      </c>
      <c r="C70" s="1">
        <v>1</v>
      </c>
      <c r="D70" s="1" t="str">
        <v>NBRC</v>
      </c>
      <c r="E70" s="1">
        <v>-20</v>
      </c>
      <c r="F70" s="1" t="str">
        <v>DHARMACON</v>
      </c>
      <c r="G70" s="1" t="str">
        <v>Manesar</v>
      </c>
      <c r="H70" s="1" t="str">
        <v>Priyanka Madam</v>
      </c>
      <c r="I70" s="1" t="str">
        <v>Local</v>
      </c>
    </row>
    <row r="71" spans="1:9" x14ac:dyDescent="0.25">
      <c r="A71" s="1">
        <v>100204</v>
      </c>
      <c r="B71" s="1" t="str">
        <v>anti-mouse CD3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Saturday (11-10-2025)</v>
      </c>
      <c r="I71" s="1" t="str">
        <v>OutStation</v>
      </c>
    </row>
    <row r="72" spans="1:9" x14ac:dyDescent="0.25">
      <c r="A72" s="1">
        <v>100216</v>
      </c>
      <c r="B72" s="1" t="str">
        <v>anti-mouse CD3</v>
      </c>
      <c r="C72" s="1">
        <v>1</v>
      </c>
      <c r="D72" s="1" t="str">
        <v>ILS</v>
      </c>
      <c r="E72" s="1">
        <v>4</v>
      </c>
      <c r="F72" s="1" t="str">
        <v>BioLegend</v>
      </c>
      <c r="G72" s="1" t="str">
        <v>Bhuvneshwar</v>
      </c>
      <c r="H72" s="1" t="str">
        <v>Saturday (11-10-2025)</v>
      </c>
      <c r="I72" s="1" t="str">
        <v>OutStation</v>
      </c>
    </row>
    <row r="73" spans="1:9" x14ac:dyDescent="0.25">
      <c r="A73" s="1">
        <v>100222</v>
      </c>
      <c r="B73" s="1" t="str">
        <v>anti-mouse CD3</v>
      </c>
      <c r="C73" s="1">
        <v>1</v>
      </c>
      <c r="D73" s="1" t="str">
        <v>SUN PHARMA</v>
      </c>
      <c r="E73" s="1">
        <v>4</v>
      </c>
      <c r="F73" s="1" t="str">
        <v>BioLegend</v>
      </c>
      <c r="G73" s="1" t="str">
        <v>Gujrat</v>
      </c>
      <c r="H73" s="1" t="str">
        <v>Saturday (11-10-2025)</v>
      </c>
      <c r="I73" s="1" t="str">
        <v>OutStation</v>
      </c>
    </row>
    <row r="74" spans="1:9" x14ac:dyDescent="0.25">
      <c r="A74" s="1">
        <v>100732</v>
      </c>
      <c r="B74" s="1" t="str">
        <v>anti-mouse CD8a</v>
      </c>
      <c r="C74" s="1">
        <v>1</v>
      </c>
      <c r="D74" s="1" t="str">
        <v>ILS</v>
      </c>
      <c r="E74" s="1">
        <v>4</v>
      </c>
      <c r="F74" s="1" t="str">
        <v>BioLegend</v>
      </c>
      <c r="G74" s="1" t="str">
        <v>Bhuvneshwar</v>
      </c>
      <c r="H74" s="1" t="str">
        <v>Saturday (11-10-2025)</v>
      </c>
      <c r="I74" s="1" t="str">
        <v>OutStation</v>
      </c>
    </row>
    <row r="75" spans="1:9" x14ac:dyDescent="0.25">
      <c r="A75" s="1">
        <v>101205</v>
      </c>
      <c r="B75" s="1" t="str">
        <v>anti-mouse/human CD11b</v>
      </c>
      <c r="C75" s="1">
        <v>1</v>
      </c>
      <c r="D75" s="1" t="str">
        <v>BIONOVA</v>
      </c>
      <c r="E75" s="1">
        <v>4</v>
      </c>
      <c r="F75" s="1" t="str">
        <v>BioLegend</v>
      </c>
      <c r="G75" s="1" t="str">
        <v>Banglore</v>
      </c>
      <c r="H75" s="1" t="str">
        <v>Saturday (11-10-2025)</v>
      </c>
      <c r="I75" s="1" t="str">
        <v>OutStation</v>
      </c>
    </row>
    <row r="76" spans="1:9" x14ac:dyDescent="0.25">
      <c r="A76" s="1">
        <v>101206</v>
      </c>
      <c r="B76" s="1" t="str">
        <v>anti-mouse/human CD11b</v>
      </c>
      <c r="C76" s="1">
        <v>1</v>
      </c>
      <c r="D76" s="1" t="str">
        <v>ILS</v>
      </c>
      <c r="E76" s="1">
        <v>4</v>
      </c>
      <c r="F76" s="1" t="str">
        <v>BioLegend</v>
      </c>
      <c r="G76" s="1" t="str">
        <v>Bhuvneshwar</v>
      </c>
      <c r="H76" s="1" t="str">
        <v>Saturday (11-10-2025)</v>
      </c>
      <c r="I76" s="1" t="str">
        <v>OutStation</v>
      </c>
    </row>
    <row r="77" spans="1:9" x14ac:dyDescent="0.25">
      <c r="A77" s="1">
        <v>101222</v>
      </c>
      <c r="B77" s="1" t="str">
        <v>anti-mouse/human CD11b</v>
      </c>
      <c r="C77" s="1">
        <v>1</v>
      </c>
      <c r="D77" s="1" t="str">
        <v>ILBS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102711</v>
      </c>
      <c r="B78" s="1" t="str">
        <v>anti-mouse CD38</v>
      </c>
      <c r="C78" s="1">
        <v>1</v>
      </c>
      <c r="D78" s="1" t="str">
        <v>ILS</v>
      </c>
      <c r="E78" s="1">
        <v>4</v>
      </c>
      <c r="F78" s="1" t="str">
        <v>BioLegend</v>
      </c>
      <c r="G78" s="1" t="str">
        <v>Bhuvneshwar</v>
      </c>
      <c r="H78" s="1" t="str">
        <v>Saturday (11-10-2025)</v>
      </c>
      <c r="I78" s="1" t="str">
        <v>OutStation</v>
      </c>
    </row>
    <row r="79" spans="1:9" x14ac:dyDescent="0.25">
      <c r="A79" s="1">
        <v>103116</v>
      </c>
      <c r="B79" s="1" t="str">
        <v>anti-mouse CD45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Saturday (11-10-2025)</v>
      </c>
      <c r="I79" s="1" t="str">
        <v>OutStation</v>
      </c>
    </row>
    <row r="80" spans="1:9" x14ac:dyDescent="0.25">
      <c r="A80" s="1">
        <v>104732</v>
      </c>
      <c r="B80" s="1" t="str">
        <v>anti-mouse CD80</v>
      </c>
      <c r="C80" s="1">
        <v>1</v>
      </c>
      <c r="D80" s="1" t="str">
        <v>ILS</v>
      </c>
      <c r="E80" s="1">
        <v>4</v>
      </c>
      <c r="F80" s="1" t="str">
        <v>BioLegend</v>
      </c>
      <c r="G80" s="1" t="str">
        <v>Bhuvneshwar</v>
      </c>
      <c r="H80" s="1" t="str">
        <v>Saturday (11-10-2025)</v>
      </c>
      <c r="I80" s="1" t="str">
        <v>OutStation</v>
      </c>
    </row>
    <row r="81" spans="1:9" x14ac:dyDescent="0.25">
      <c r="A81" s="1">
        <v>104733</v>
      </c>
      <c r="B81" s="1" t="str">
        <v>anti-mouse CD80</v>
      </c>
      <c r="C81" s="1">
        <v>1</v>
      </c>
      <c r="D81" s="1" t="str">
        <v>IIT BOMBAY</v>
      </c>
      <c r="E81" s="1">
        <v>4</v>
      </c>
      <c r="F81" s="1" t="str">
        <v>BioLegend</v>
      </c>
      <c r="G81" s="1" t="str">
        <v>Mumbai</v>
      </c>
      <c r="H81" s="1" t="str">
        <v>Saturday (11-10-2025)</v>
      </c>
      <c r="I81" s="1" t="str">
        <v>OutStation</v>
      </c>
    </row>
    <row r="82" spans="1:9" x14ac:dyDescent="0.25">
      <c r="A82" s="1">
        <v>105012</v>
      </c>
      <c r="B82" s="1" t="str">
        <v>anti-mouse CD86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 t="str">
        <v>Saturday (11-10-2025)</v>
      </c>
      <c r="I82" s="1" t="str">
        <v>OutStation</v>
      </c>
    </row>
    <row r="83" spans="1:9" x14ac:dyDescent="0.25">
      <c r="A83" s="1">
        <v>105841</v>
      </c>
      <c r="B83" s="1" t="str">
        <v>anti-mouse CD117 (c-kit)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 t="str">
        <v>Saturday (11-10-2025)</v>
      </c>
      <c r="I83" s="1" t="str">
        <v>OutStation</v>
      </c>
    </row>
    <row r="84" spans="1:9" x14ac:dyDescent="0.25">
      <c r="A84" s="1">
        <v>107622</v>
      </c>
      <c r="B84" s="1" t="str">
        <v>anti-mouse I-A/I-E</v>
      </c>
      <c r="C84" s="1">
        <v>1</v>
      </c>
      <c r="D84" s="1" t="str">
        <v>ILS</v>
      </c>
      <c r="E84" s="1">
        <v>4</v>
      </c>
      <c r="F84" s="1" t="str">
        <v>BioLegend</v>
      </c>
      <c r="G84" s="1" t="str">
        <v>Bhuvneshwar</v>
      </c>
      <c r="H84" s="1" t="str">
        <v>Saturday (11-10-2025)</v>
      </c>
      <c r="I84" s="1" t="str">
        <v>OutStation</v>
      </c>
    </row>
    <row r="85" spans="1:9" x14ac:dyDescent="0.25">
      <c r="A85" s="1">
        <v>108408</v>
      </c>
      <c r="B85" s="1" t="str">
        <v>anti-mouse Ly-6G/Ly-6C (Gr-1)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 t="str">
        <v>Saturday (11-10-2025)</v>
      </c>
      <c r="I85" s="1" t="str">
        <v>OutStation</v>
      </c>
    </row>
    <row r="86" spans="1:9" x14ac:dyDescent="0.25">
      <c r="A86" s="1">
        <v>112503</v>
      </c>
      <c r="B86" s="1" t="str">
        <v>anti-mouse CD138 (Syndecan-1)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Saturday (11-10-2025)</v>
      </c>
      <c r="I86" s="1" t="str">
        <v>OutStation</v>
      </c>
    </row>
    <row r="87" spans="1:9" x14ac:dyDescent="0.25">
      <c r="A87" s="1">
        <v>116006</v>
      </c>
      <c r="B87" s="1" t="str">
        <v>anti-mouse CD4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 t="str">
        <v>Saturday (11-10-2025)</v>
      </c>
      <c r="I87" s="1" t="str">
        <v>OutStation</v>
      </c>
    </row>
    <row r="88" spans="1:9" x14ac:dyDescent="0.25">
      <c r="A88" s="1">
        <v>117308</v>
      </c>
      <c r="B88" s="1" t="str">
        <v>anti-mouse CD11c</v>
      </c>
      <c r="C88" s="1">
        <v>1</v>
      </c>
      <c r="D88" s="1" t="str">
        <v>SUN PHARMA</v>
      </c>
      <c r="E88" s="1">
        <v>4</v>
      </c>
      <c r="F88" s="1" t="str">
        <v>BioLegend</v>
      </c>
      <c r="G88" s="1" t="str">
        <v>Gujrat</v>
      </c>
      <c r="H88" s="1" t="str">
        <v>Saturday (11-10-2025)</v>
      </c>
      <c r="I88" s="1" t="str">
        <v>OutStation</v>
      </c>
    </row>
    <row r="89" spans="1:9" x14ac:dyDescent="0.25">
      <c r="A89" s="1">
        <v>117318</v>
      </c>
      <c r="B89" s="1" t="str">
        <v>anti-mouse CD11c</v>
      </c>
      <c r="C89" s="1">
        <v>1</v>
      </c>
      <c r="D89" s="1" t="str">
        <v>ILS</v>
      </c>
      <c r="E89" s="1">
        <v>4</v>
      </c>
      <c r="F89" s="1" t="str">
        <v>BioLegend</v>
      </c>
      <c r="G89" s="1" t="str">
        <v>Bhuvneshwar</v>
      </c>
      <c r="H89" s="1" t="str">
        <v>Saturday (11-10-2025)</v>
      </c>
      <c r="I89" s="1" t="str">
        <v>OutStation</v>
      </c>
    </row>
    <row r="90" spans="1:9" x14ac:dyDescent="0.25">
      <c r="A90" s="1">
        <v>121426</v>
      </c>
      <c r="B90" s="1" t="str">
        <v>anti-mouse CD103</v>
      </c>
      <c r="C90" s="1">
        <v>1</v>
      </c>
      <c r="D90" s="1" t="str">
        <v>SUN PHARMA</v>
      </c>
      <c r="E90" s="1">
        <v>4</v>
      </c>
      <c r="F90" s="1" t="str">
        <v>BioLegend</v>
      </c>
      <c r="G90" s="1" t="str">
        <v>Gujrat</v>
      </c>
      <c r="H90" s="1" t="str">
        <v>Saturday (11-10-2025)</v>
      </c>
      <c r="I90" s="1" t="str">
        <v>OutStation</v>
      </c>
    </row>
    <row r="91" spans="1:9" x14ac:dyDescent="0.25">
      <c r="A91" s="1">
        <v>123107</v>
      </c>
      <c r="B91" s="1" t="str">
        <v>anti-mouse F4/80</v>
      </c>
      <c r="C91" s="1">
        <v>1</v>
      </c>
      <c r="D91" s="1" t="str">
        <v>BIONOVA</v>
      </c>
      <c r="E91" s="1">
        <v>4</v>
      </c>
      <c r="F91" s="1" t="str">
        <v>BioLegend</v>
      </c>
      <c r="G91" s="1" t="str">
        <v>Banglore</v>
      </c>
      <c r="H91" s="1" t="str">
        <v>Saturday (11-10-2025)</v>
      </c>
      <c r="I91" s="1" t="str">
        <v>OutStation</v>
      </c>
    </row>
    <row r="92" spans="1:9" x14ac:dyDescent="0.25">
      <c r="A92" s="1">
        <v>123127</v>
      </c>
      <c r="B92" s="1" t="str">
        <v>anti-mouse F4/80</v>
      </c>
      <c r="C92" s="1">
        <v>1</v>
      </c>
      <c r="D92" s="1" t="str">
        <v>ILBS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123173</v>
      </c>
      <c r="B93" s="1" t="str">
        <v>anti-mouse F4/80</v>
      </c>
      <c r="C93" s="1">
        <v>1</v>
      </c>
      <c r="D93" s="1" t="str">
        <v>MICRO VAPI</v>
      </c>
      <c r="E93" s="1">
        <v>4</v>
      </c>
      <c r="F93" s="1" t="str">
        <v>BioLegend</v>
      </c>
      <c r="G93" s="1" t="str">
        <v>Gujrat</v>
      </c>
      <c r="H93" s="1" t="str">
        <v>Saturday (11-10-2025)</v>
      </c>
      <c r="I93" s="1" t="str">
        <v>OutStation</v>
      </c>
    </row>
    <row r="94" spans="1:9" x14ac:dyDescent="0.25">
      <c r="A94" s="1">
        <v>124625</v>
      </c>
      <c r="B94" s="1" t="str">
        <v>anti-mouse CD40</v>
      </c>
      <c r="C94" s="1">
        <v>1</v>
      </c>
      <c r="D94" s="1" t="str">
        <v>IIT BOMBAY</v>
      </c>
      <c r="E94" s="1">
        <v>4</v>
      </c>
      <c r="F94" s="1" t="str">
        <v>BioLegend</v>
      </c>
      <c r="G94" s="1" t="str">
        <v>Mumbai</v>
      </c>
      <c r="H94" s="1" t="str">
        <v>Saturday (11-10-2025)</v>
      </c>
      <c r="I94" s="1" t="str">
        <v>OutStation</v>
      </c>
    </row>
    <row r="95" spans="1:9" x14ac:dyDescent="0.25">
      <c r="A95" s="1">
        <v>126406</v>
      </c>
      <c r="B95" s="1" t="str">
        <v>anti-mouse FOXP3</v>
      </c>
      <c r="C95" s="1">
        <v>1</v>
      </c>
      <c r="D95" s="1" t="str">
        <v>ILS</v>
      </c>
      <c r="E95" s="1">
        <v>4</v>
      </c>
      <c r="F95" s="1" t="str">
        <v>BioLegend</v>
      </c>
      <c r="G95" s="1" t="str">
        <v>Bhuvneshwar</v>
      </c>
      <c r="H95" s="1" t="str">
        <v>Saturday (11-10-2025)</v>
      </c>
      <c r="I95" s="1" t="str">
        <v>OutStation</v>
      </c>
    </row>
    <row r="96" spans="1:9" x14ac:dyDescent="0.25">
      <c r="A96" s="1">
        <v>126422</v>
      </c>
      <c r="B96" s="1" t="str">
        <v>anti-mouse FOXP3</v>
      </c>
      <c r="C96" s="1">
        <v>1</v>
      </c>
      <c r="D96" s="1" t="str">
        <v>ILS</v>
      </c>
      <c r="E96" s="1">
        <v>4</v>
      </c>
      <c r="F96" s="1" t="str">
        <v>BioLegend</v>
      </c>
      <c r="G96" s="1" t="str">
        <v>Bhuvneshwar</v>
      </c>
      <c r="H96" s="1" t="str">
        <v>Saturday (11-10-2025)</v>
      </c>
      <c r="I96" s="1" t="str">
        <v>OutStation</v>
      </c>
    </row>
    <row r="97" spans="1:9" x14ac:dyDescent="0.25">
      <c r="A97" s="1">
        <v>141720</v>
      </c>
      <c r="B97" s="1" t="str">
        <v>anti-mouse CD206 (MMR)</v>
      </c>
      <c r="C97" s="1">
        <v>1</v>
      </c>
      <c r="D97" s="1" t="str">
        <v>ILS</v>
      </c>
      <c r="E97" s="1">
        <v>4</v>
      </c>
      <c r="F97" s="1" t="str">
        <v>BioLegend</v>
      </c>
      <c r="G97" s="1" t="str">
        <v>Bhuvneshwar</v>
      </c>
      <c r="H97" s="1" t="str">
        <v>Saturday (11-10-2025)</v>
      </c>
      <c r="I97" s="1" t="str">
        <v>OutStation</v>
      </c>
    </row>
    <row r="98" spans="1:9" x14ac:dyDescent="0.25">
      <c r="A98" s="1">
        <v>142517</v>
      </c>
      <c r="B98" s="1" t="str">
        <v>anti-mouse CD138 (Syndecan-1)</v>
      </c>
      <c r="C98" s="1">
        <v>1</v>
      </c>
      <c r="D98" s="1" t="str">
        <v>MICRO VAPI</v>
      </c>
      <c r="E98" s="1">
        <v>4</v>
      </c>
      <c r="F98" s="1" t="str">
        <v>BioLegend</v>
      </c>
      <c r="G98" s="1" t="str">
        <v>Gujrat</v>
      </c>
      <c r="H98" s="1" t="str">
        <v>Saturday (11-10-2025)</v>
      </c>
      <c r="I98" s="1" t="str">
        <v>OutStation</v>
      </c>
    </row>
    <row r="99" spans="1:9" x14ac:dyDescent="0.25">
      <c r="A99" s="1">
        <v>142604</v>
      </c>
      <c r="B99" s="1" t="str">
        <v>anti-mouse CD49a</v>
      </c>
      <c r="C99" s="1">
        <v>1</v>
      </c>
      <c r="D99" s="1" t="str">
        <v>SUN PHARMA</v>
      </c>
      <c r="E99" s="1">
        <v>4</v>
      </c>
      <c r="F99" s="1" t="str">
        <v>BioLegend</v>
      </c>
      <c r="G99" s="1" t="str">
        <v>Gujrat</v>
      </c>
      <c r="H99" s="1" t="str">
        <v>Saturday (11-10-2025)</v>
      </c>
      <c r="I99" s="1" t="str">
        <v>OutStation</v>
      </c>
    </row>
    <row r="100" spans="1:9" x14ac:dyDescent="0.25">
      <c r="A100" s="1">
        <v>145510</v>
      </c>
      <c r="B100" s="1" t="str">
        <v>anti-mouse CD185 (CXCR5)</v>
      </c>
      <c r="C100" s="1">
        <v>1</v>
      </c>
      <c r="D100" s="1" t="str">
        <v>MICRO VAPI</v>
      </c>
      <c r="E100" s="1">
        <v>4</v>
      </c>
      <c r="F100" s="1" t="str">
        <v>BioLegend</v>
      </c>
      <c r="G100" s="1" t="str">
        <v>Gujrat</v>
      </c>
      <c r="H100" s="1" t="str">
        <v>Saturday (11-10-2025)</v>
      </c>
      <c r="I100" s="1" t="str">
        <v>OutStation</v>
      </c>
    </row>
    <row r="101" spans="1:9" x14ac:dyDescent="0.25">
      <c r="A101" s="1">
        <v>159220</v>
      </c>
      <c r="B101" s="1" t="str">
        <v>anti-mouse CD86</v>
      </c>
      <c r="C101" s="1">
        <v>1</v>
      </c>
      <c r="D101" s="1" t="str">
        <v>ILS</v>
      </c>
      <c r="E101" s="1">
        <v>4</v>
      </c>
      <c r="F101" s="1" t="str">
        <v>BioLegend</v>
      </c>
      <c r="G101" s="1" t="str">
        <v>Bhuvneshwar</v>
      </c>
      <c r="H101" s="1" t="str">
        <v>Saturday (11-10-2025)</v>
      </c>
      <c r="I101" s="1" t="str">
        <v>OutStation</v>
      </c>
    </row>
    <row r="102" spans="1:9" x14ac:dyDescent="0.25">
      <c r="A102" s="1">
        <v>165804</v>
      </c>
      <c r="B102" s="1" t="str">
        <v>anti-mouse Arginase 1</v>
      </c>
      <c r="C102" s="1">
        <v>1</v>
      </c>
      <c r="D102" s="1" t="str">
        <v>ILS</v>
      </c>
      <c r="E102" s="1">
        <v>4</v>
      </c>
      <c r="F102" s="1" t="str">
        <v>BioLegend</v>
      </c>
      <c r="G102" s="1" t="str">
        <v>Bhuvneshwar</v>
      </c>
      <c r="H102" s="1" t="str">
        <v>Saturday (11-10-2025)</v>
      </c>
      <c r="I102" s="1" t="str">
        <v>OutStation</v>
      </c>
    </row>
    <row r="103" spans="1:9" x14ac:dyDescent="0.25">
      <c r="A103" s="1">
        <v>301028</v>
      </c>
      <c r="B103" s="1" t="str">
        <v>anti-human CD8a</v>
      </c>
      <c r="C103" s="1">
        <v>1</v>
      </c>
      <c r="D103" s="1" t="str">
        <v>MICRO VAPI</v>
      </c>
      <c r="E103" s="1">
        <v>4</v>
      </c>
      <c r="F103" s="1" t="str">
        <v>BioLegend</v>
      </c>
      <c r="G103" s="1" t="str">
        <v>Gujrat</v>
      </c>
      <c r="H103" s="1" t="str">
        <v>Saturday (11-10-2025)</v>
      </c>
      <c r="I103" s="1" t="str">
        <v>OutStation</v>
      </c>
    </row>
    <row r="104" spans="1:9" x14ac:dyDescent="0.25">
      <c r="A104" s="1">
        <v>302864</v>
      </c>
      <c r="B104" s="1" t="str">
        <v>anti-human CD27</v>
      </c>
      <c r="C104" s="1">
        <v>1</v>
      </c>
      <c r="D104" s="1" t="str">
        <v>AIIMS</v>
      </c>
      <c r="E104" s="1">
        <v>4</v>
      </c>
      <c r="F104" s="1" t="str">
        <v>BioLegend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>
        <v>302904</v>
      </c>
      <c r="B105" s="1" t="str">
        <v>anti-human CD28</v>
      </c>
      <c r="C105" s="1">
        <v>1</v>
      </c>
      <c r="D105" s="1" t="str">
        <v>POPVAX</v>
      </c>
      <c r="E105" s="1">
        <v>4</v>
      </c>
      <c r="F105" s="1" t="str">
        <v>BioLegend</v>
      </c>
      <c r="G105" s="1" t="str">
        <v>Telangana</v>
      </c>
      <c r="H105" s="1" t="str">
        <v>Saturday (11-10-2025)</v>
      </c>
      <c r="I105" s="1" t="str">
        <v>OutStation</v>
      </c>
    </row>
    <row r="106" spans="1:9" x14ac:dyDescent="0.25">
      <c r="A106" s="1">
        <v>303403</v>
      </c>
      <c r="B106" s="1" t="str">
        <v>anti-human CD33</v>
      </c>
      <c r="C106" s="1">
        <v>1</v>
      </c>
      <c r="D106" s="1" t="str">
        <v>ILS</v>
      </c>
      <c r="E106" s="1">
        <v>4</v>
      </c>
      <c r="F106" s="1" t="str">
        <v>BioLegend</v>
      </c>
      <c r="G106" s="1" t="str">
        <v>Bhuvneshwar</v>
      </c>
      <c r="H106" s="1" t="str">
        <v>Saturday (11-10-2025)</v>
      </c>
      <c r="I106" s="1" t="str">
        <v>OutStation</v>
      </c>
    </row>
    <row r="107" spans="1:9" x14ac:dyDescent="0.25">
      <c r="A107" s="1">
        <v>304128</v>
      </c>
      <c r="B107" s="1" t="str">
        <v>anti-human CD45RA</v>
      </c>
      <c r="C107" s="1">
        <v>1</v>
      </c>
      <c r="D107" s="1" t="str">
        <v>IMMUNEEL</v>
      </c>
      <c r="E107" s="1">
        <v>4</v>
      </c>
      <c r="F107" s="1" t="str">
        <v>BioLegend</v>
      </c>
      <c r="G107" s="1" t="str">
        <v>Banglore</v>
      </c>
      <c r="H107" s="1" t="str">
        <v>Saturday (11-10-2025)</v>
      </c>
      <c r="I107" s="1" t="str">
        <v>OutStation</v>
      </c>
    </row>
    <row r="108" spans="1:9" x14ac:dyDescent="0.25">
      <c r="A108" s="1">
        <v>304810</v>
      </c>
      <c r="B108" s="1" t="str">
        <v>anti-human CD62L</v>
      </c>
      <c r="C108" s="1">
        <v>1</v>
      </c>
      <c r="D108" s="1" t="str">
        <v>AIIMS</v>
      </c>
      <c r="E108" s="1">
        <v>4</v>
      </c>
      <c r="F108" s="1" t="str">
        <v>BioLegend</v>
      </c>
      <c r="G108" s="1" t="str">
        <v>Delhi</v>
      </c>
      <c r="H108" s="1" t="str">
        <v>Priyanka Madam</v>
      </c>
      <c r="I108" s="1" t="str">
        <v>Local</v>
      </c>
    </row>
    <row r="109" spans="1:9" x14ac:dyDescent="0.25">
      <c r="A109" s="1">
        <v>307616</v>
      </c>
      <c r="B109" s="1" t="str">
        <v>anti-human HLA-DR</v>
      </c>
      <c r="C109" s="1">
        <v>1</v>
      </c>
      <c r="D109" s="1" t="str">
        <v>ICGEB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317434</v>
      </c>
      <c r="B110" s="1" t="str">
        <v>anti-human CD4</v>
      </c>
      <c r="C110" s="1">
        <v>1</v>
      </c>
      <c r="D110" s="1" t="str">
        <v>MICRO VAPI</v>
      </c>
      <c r="E110" s="1">
        <v>4</v>
      </c>
      <c r="F110" s="1" t="str">
        <v>BioLegend</v>
      </c>
      <c r="G110" s="1" t="str">
        <v>Gujrat</v>
      </c>
      <c r="H110" s="1" t="str">
        <v>Saturday (11-10-2025)</v>
      </c>
      <c r="I110" s="1" t="str">
        <v>OutStation</v>
      </c>
    </row>
    <row r="111" spans="1:9" x14ac:dyDescent="0.25">
      <c r="A111" s="1">
        <v>318340</v>
      </c>
      <c r="B111" s="1" t="str">
        <v>anti-human CD56 (NCAM)</v>
      </c>
      <c r="C111" s="1">
        <v>1</v>
      </c>
      <c r="D111" s="1" t="str">
        <v>AURIGINE ONCO</v>
      </c>
      <c r="E111" s="1">
        <v>4</v>
      </c>
      <c r="F111" s="1" t="str">
        <v>BioLegend</v>
      </c>
      <c r="G111" s="1" t="str">
        <v>Banglore</v>
      </c>
      <c r="H111" s="1" t="str">
        <v>Saturday (11-10-2025)</v>
      </c>
      <c r="I111" s="1" t="str">
        <v>OutStation</v>
      </c>
    </row>
    <row r="112" spans="1:9" x14ac:dyDescent="0.25">
      <c r="A112" s="1">
        <v>329950</v>
      </c>
      <c r="B112" s="1" t="str">
        <v>anti-human CD279 (PD-1)</v>
      </c>
      <c r="C112" s="1">
        <v>1</v>
      </c>
      <c r="D112" s="1" t="str">
        <v>AIIMS</v>
      </c>
      <c r="E112" s="1">
        <v>4</v>
      </c>
      <c r="F112" s="1" t="str">
        <v>BioLegend</v>
      </c>
      <c r="G112" s="1" t="str">
        <v>Delhi</v>
      </c>
      <c r="H112" s="1" t="str">
        <v>Priyanka Madam</v>
      </c>
      <c r="I112" s="1" t="str">
        <v>Local</v>
      </c>
    </row>
    <row r="113" spans="1:9" x14ac:dyDescent="0.25">
      <c r="A113" s="1">
        <v>331416</v>
      </c>
      <c r="B113" s="1" t="str">
        <v>anti-human TCR Vδ2</v>
      </c>
      <c r="C113" s="1">
        <v>1</v>
      </c>
      <c r="D113" s="1" t="str">
        <v>IMMUNEEL</v>
      </c>
      <c r="E113" s="1">
        <v>4</v>
      </c>
      <c r="F113" s="1" t="str">
        <v>BioLegend</v>
      </c>
      <c r="G113" s="1" t="str">
        <v>Banglore</v>
      </c>
      <c r="H113" s="1" t="str">
        <v>Saturday (11-10-2025)</v>
      </c>
      <c r="I113" s="1" t="str">
        <v>OutStation</v>
      </c>
    </row>
    <row r="114" spans="1:9" x14ac:dyDescent="0.25">
      <c r="A114" s="1">
        <v>334330</v>
      </c>
      <c r="B114" s="1" t="str">
        <v>anti-human CD40</v>
      </c>
      <c r="C114" s="1">
        <v>1</v>
      </c>
      <c r="D114" s="1" t="str">
        <v>AIIMS</v>
      </c>
      <c r="E114" s="1">
        <v>4</v>
      </c>
      <c r="F114" s="1" t="str">
        <v>BioLegend</v>
      </c>
      <c r="G114" s="1" t="str">
        <v>Delhi</v>
      </c>
      <c r="H114" s="1" t="str">
        <v>Priyanka Madam</v>
      </c>
      <c r="I114" s="1" t="str">
        <v>Local</v>
      </c>
    </row>
    <row r="115" spans="1:9" x14ac:dyDescent="0.25">
      <c r="A115" s="1">
        <v>336119</v>
      </c>
      <c r="B115" s="1" t="str">
        <v>anti-human CD93</v>
      </c>
      <c r="C115" s="1">
        <v>1</v>
      </c>
      <c r="D115" s="1" t="str">
        <v>ILS</v>
      </c>
      <c r="E115" s="1">
        <v>4</v>
      </c>
      <c r="F115" s="1" t="str">
        <v>BioLegend</v>
      </c>
      <c r="G115" s="1" t="str">
        <v>Bhuvneshwar</v>
      </c>
      <c r="H115" s="1" t="str">
        <v>Saturday (11-10-2025)</v>
      </c>
      <c r="I115" s="1" t="str">
        <v>OutStation</v>
      </c>
    </row>
    <row r="116" spans="1:9" x14ac:dyDescent="0.25">
      <c r="A116" s="1">
        <v>342915</v>
      </c>
      <c r="B116" s="1" t="str">
        <v>anti-human TCR Vα24-Jα18 (iNKT cell)</v>
      </c>
      <c r="C116" s="1">
        <v>1</v>
      </c>
      <c r="D116" s="1" t="str">
        <v>ACTREC</v>
      </c>
      <c r="E116" s="1">
        <v>4</v>
      </c>
      <c r="F116" s="1" t="str">
        <v>BioLegend</v>
      </c>
      <c r="G116" s="1" t="str">
        <v>Mumbai</v>
      </c>
      <c r="H116" s="1" t="str">
        <v>SAMPLE</v>
      </c>
      <c r="I116" s="1" t="str">
        <v>OutStation</v>
      </c>
    </row>
    <row r="117" spans="1:9" x14ac:dyDescent="0.25">
      <c r="A117" s="1">
        <v>347507</v>
      </c>
      <c r="B117" s="1" t="str">
        <v>anti-human CD254 (TRANCE, RANKL)</v>
      </c>
      <c r="C117" s="1">
        <v>1</v>
      </c>
      <c r="D117" s="1" t="str">
        <v>ILS</v>
      </c>
      <c r="E117" s="1">
        <v>4</v>
      </c>
      <c r="F117" s="1" t="str">
        <v>BioLegend</v>
      </c>
      <c r="G117" s="1" t="str">
        <v>Bhuvneshwar</v>
      </c>
      <c r="H117" s="1" t="str">
        <v>Saturday (11-10-2025)</v>
      </c>
      <c r="I117" s="1" t="str">
        <v>OutStation</v>
      </c>
    </row>
    <row r="118" spans="1:9" x14ac:dyDescent="0.25">
      <c r="A118" s="1">
        <v>348206</v>
      </c>
      <c r="B118" s="1" t="str">
        <v>anti-human IgD</v>
      </c>
      <c r="C118" s="1">
        <v>1</v>
      </c>
      <c r="D118" s="1" t="str">
        <v>AIIMS</v>
      </c>
      <c r="E118" s="1">
        <v>4</v>
      </c>
      <c r="F118" s="1" t="str">
        <v>BioLegend</v>
      </c>
      <c r="G118" s="1" t="str">
        <v>Delhi</v>
      </c>
      <c r="H118" s="1" t="str">
        <v>Priyanka Madam</v>
      </c>
      <c r="I118" s="1" t="str">
        <v>Local</v>
      </c>
    </row>
    <row r="119" spans="1:9" x14ac:dyDescent="0.25">
      <c r="A119" s="1">
        <v>351336</v>
      </c>
      <c r="B119" s="1" t="str">
        <v>anti-human CD127 (IL-7Rα)</v>
      </c>
      <c r="C119" s="1">
        <v>1</v>
      </c>
      <c r="D119" s="1" t="str">
        <v>AIIMS</v>
      </c>
      <c r="E119" s="1">
        <v>4</v>
      </c>
      <c r="F119" s="1" t="str">
        <v>BioLegend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352318</v>
      </c>
      <c r="B120" s="1" t="str">
        <v>anti-human CD138 (Syndecan-1)</v>
      </c>
      <c r="C120" s="1">
        <v>1</v>
      </c>
      <c r="D120" s="1" t="str">
        <v>AIIMS</v>
      </c>
      <c r="E120" s="1">
        <v>4</v>
      </c>
      <c r="F120" s="1" t="str">
        <v>BioLegend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353719</v>
      </c>
      <c r="B121" s="1" t="str">
        <v>anti-human CD183 (CXCR3)</v>
      </c>
      <c r="C121" s="1">
        <v>1</v>
      </c>
      <c r="D121" s="1" t="str">
        <v>NIV</v>
      </c>
      <c r="E121" s="1">
        <v>4</v>
      </c>
      <c r="F121" s="1" t="str">
        <v>BioLegend</v>
      </c>
      <c r="G121" s="1" t="str">
        <v>Pune</v>
      </c>
      <c r="H121" s="1" t="str">
        <v>SAMPLE</v>
      </c>
      <c r="I121" s="1" t="str">
        <v>OutStation</v>
      </c>
    </row>
    <row r="122" spans="1:9" x14ac:dyDescent="0.25">
      <c r="A122" s="1">
        <v>357504</v>
      </c>
      <c r="B122" s="1" t="str">
        <v>anti-human CD269 (BCMA)</v>
      </c>
      <c r="C122" s="1">
        <v>1</v>
      </c>
      <c r="D122" s="1" t="str">
        <v>MICRO VAPI</v>
      </c>
      <c r="E122" s="1">
        <v>4</v>
      </c>
      <c r="F122" s="1" t="str">
        <v>BioLegend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363010</v>
      </c>
      <c r="B123" s="1" t="str">
        <v>anti-human CD19</v>
      </c>
      <c r="C123" s="1">
        <v>1</v>
      </c>
      <c r="D123" s="1" t="str">
        <v>RG SONS</v>
      </c>
      <c r="E123" s="1">
        <v>4</v>
      </c>
      <c r="F123" s="1" t="str">
        <v>BioLegend</v>
      </c>
      <c r="G123" s="1" t="str">
        <v>Lucknow</v>
      </c>
      <c r="H123" s="1" t="str">
        <v>Saturday (11-10-2025)</v>
      </c>
      <c r="I123" s="1" t="str">
        <v>OutStation</v>
      </c>
    </row>
    <row r="124" spans="1:9" x14ac:dyDescent="0.25">
      <c r="A124" s="1">
        <v>366914</v>
      </c>
      <c r="B124" s="1" t="str">
        <v>anti-human IgG Fc Recombinant</v>
      </c>
      <c r="C124" s="1">
        <v>1</v>
      </c>
      <c r="D124" s="1" t="str">
        <v>MICRO VAPI</v>
      </c>
      <c r="E124" s="1">
        <v>4</v>
      </c>
      <c r="F124" s="1" t="str">
        <v>BioLegend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369905</v>
      </c>
      <c r="B125" s="1" t="str">
        <v>anti-human CD120a</v>
      </c>
      <c r="C125" s="1">
        <v>1</v>
      </c>
      <c r="D125" s="1" t="str">
        <v>ILS</v>
      </c>
      <c r="E125" s="1">
        <v>4</v>
      </c>
      <c r="F125" s="1" t="str">
        <v>BioLegend</v>
      </c>
      <c r="G125" s="1" t="str">
        <v>Bhuvneshwar</v>
      </c>
      <c r="H125" s="1" t="str">
        <v>Saturday (11-10-2025)</v>
      </c>
      <c r="I125" s="1" t="str">
        <v>OutStation</v>
      </c>
    </row>
    <row r="126" spans="1:9" x14ac:dyDescent="0.25">
      <c r="A126" s="1">
        <v>398202</v>
      </c>
      <c r="B126" s="1" t="str">
        <v>anti-human CD99</v>
      </c>
      <c r="C126" s="1">
        <v>1</v>
      </c>
      <c r="D126" s="1" t="str">
        <v>ILS</v>
      </c>
      <c r="E126" s="1">
        <v>4</v>
      </c>
      <c r="F126" s="1" t="str">
        <v>BioLegend</v>
      </c>
      <c r="G126" s="1" t="str">
        <v>Bhuvneshwar</v>
      </c>
      <c r="H126" s="1" t="str">
        <v>Saturday (11-10-2025)</v>
      </c>
      <c r="I126" s="1" t="str">
        <v>OutStation</v>
      </c>
    </row>
    <row r="127" spans="1:9" x14ac:dyDescent="0.25">
      <c r="A127" s="1">
        <v>400120</v>
      </c>
      <c r="B127" s="1" t="str">
        <v>Mouse IgG1, κ Isotype Ctrl</v>
      </c>
      <c r="C127" s="1">
        <v>1</v>
      </c>
      <c r="D127" s="1" t="str">
        <v>MICRO VAPI</v>
      </c>
      <c r="E127" s="1">
        <v>4</v>
      </c>
      <c r="F127" s="1" t="str">
        <v>BioLegend</v>
      </c>
      <c r="G127" s="1" t="str">
        <v>Gujrat</v>
      </c>
      <c r="H127" s="1" t="str">
        <v>Saturday (11-10-2025)</v>
      </c>
      <c r="I127" s="1" t="str">
        <v>OutStation</v>
      </c>
    </row>
    <row r="128" spans="1:9" x14ac:dyDescent="0.25">
      <c r="A128" s="1">
        <v>400171</v>
      </c>
      <c r="B128" s="1" t="str">
        <v>Mouse IgG1, κ Isotype Ctrl</v>
      </c>
      <c r="C128" s="1">
        <v>1</v>
      </c>
      <c r="D128" s="1" t="str">
        <v>AURIGINE ONCO</v>
      </c>
      <c r="E128" s="1">
        <v>4</v>
      </c>
      <c r="F128" s="1" t="str">
        <v>BioLegend</v>
      </c>
      <c r="G128" s="1" t="str">
        <v>Banglore</v>
      </c>
      <c r="H128" s="1" t="str">
        <v>Saturday (11-10-2025)</v>
      </c>
      <c r="I128" s="1" t="str">
        <v>OutStation</v>
      </c>
    </row>
    <row r="129" spans="1:9" x14ac:dyDescent="0.25">
      <c r="A129" s="1">
        <v>400647</v>
      </c>
      <c r="B129" s="1" t="str">
        <v>Rat IgG2b, κ Isotype Ctrl</v>
      </c>
      <c r="C129" s="1">
        <v>1</v>
      </c>
      <c r="D129" s="1" t="str">
        <v>ILS</v>
      </c>
      <c r="E129" s="1">
        <v>4</v>
      </c>
      <c r="F129" s="1" t="str">
        <v>BioLegend</v>
      </c>
      <c r="G129" s="1" t="str">
        <v>Bhuvneshwar</v>
      </c>
      <c r="H129" s="1" t="str">
        <v>Saturday (11-10-2025)</v>
      </c>
      <c r="I129" s="1" t="str">
        <v>OutStation</v>
      </c>
    </row>
    <row r="130" spans="1:9" x14ac:dyDescent="0.25">
      <c r="A130" s="1">
        <v>400655</v>
      </c>
      <c r="B130" s="1" t="str">
        <v>Rat IgG2b, κ Isotype Ctrl</v>
      </c>
      <c r="C130" s="1">
        <v>1</v>
      </c>
      <c r="D130" s="1" t="str">
        <v>AURIGINE ONCO</v>
      </c>
      <c r="E130" s="1">
        <v>4</v>
      </c>
      <c r="F130" s="1" t="str">
        <v>BioLegend</v>
      </c>
      <c r="G130" s="1" t="str">
        <v>Banglore</v>
      </c>
      <c r="H130" s="1" t="str">
        <v>Saturday (11-10-2025)</v>
      </c>
      <c r="I130" s="1" t="str">
        <v>OutStation</v>
      </c>
    </row>
    <row r="131" spans="1:9" x14ac:dyDescent="0.25">
      <c r="A131" s="1">
        <v>405202</v>
      </c>
      <c r="B131" s="1" t="str">
        <v>Streptavidin</v>
      </c>
      <c r="C131" s="1">
        <v>1</v>
      </c>
      <c r="D131" s="1" t="str">
        <v>BIO SOLUTION</v>
      </c>
      <c r="E131" s="1">
        <v>4</v>
      </c>
      <c r="F131" s="1" t="str">
        <v>BioLegend</v>
      </c>
      <c r="G131" s="1" t="str">
        <v>Hyderabad</v>
      </c>
      <c r="H131" s="1" t="str">
        <v>Saturday (11-10-2025)</v>
      </c>
      <c r="I131" s="1" t="str">
        <v>OutStation</v>
      </c>
    </row>
    <row r="132" spans="1:9" x14ac:dyDescent="0.25">
      <c r="A132" s="1">
        <v>405301</v>
      </c>
      <c r="B132" s="1" t="str">
        <v>Goat anti-mouse IgG (minimal x-reactivity)</v>
      </c>
      <c r="C132" s="1">
        <v>1</v>
      </c>
      <c r="D132" s="1" t="str">
        <v>ILS</v>
      </c>
      <c r="E132" s="1">
        <v>4</v>
      </c>
      <c r="F132" s="1" t="str">
        <v>BioLegend</v>
      </c>
      <c r="G132" s="1" t="str">
        <v>Bhuvneshwar</v>
      </c>
      <c r="H132" s="1" t="str">
        <v>Saturday (11-10-2025)</v>
      </c>
      <c r="I132" s="1" t="str">
        <v>OutStation</v>
      </c>
    </row>
    <row r="133" spans="1:9" x14ac:dyDescent="0.25">
      <c r="A133" s="1">
        <v>406403</v>
      </c>
      <c r="B133" s="1" t="str">
        <v>Donkey anti-rabbit IgG (min. x-reactivity)</v>
      </c>
      <c r="C133" s="1">
        <v>1</v>
      </c>
      <c r="D133" s="1" t="str">
        <v>ILBS</v>
      </c>
      <c r="E133" s="1">
        <v>4</v>
      </c>
      <c r="F133" s="1" t="str">
        <v>BioLegend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406421</v>
      </c>
      <c r="B134" s="1" t="str">
        <v>Donkey anti-rabbit IgG (min. x-reactivity)</v>
      </c>
      <c r="C134" s="1">
        <v>1</v>
      </c>
      <c r="D134" s="1" t="str">
        <v>ILBS</v>
      </c>
      <c r="E134" s="1">
        <v>4</v>
      </c>
      <c r="F134" s="1" t="str">
        <v>BioLegend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406502</v>
      </c>
      <c r="B135" s="1" t="str">
        <v>anti-mouse IgM</v>
      </c>
      <c r="C135" s="1">
        <v>1</v>
      </c>
      <c r="D135" s="1" t="str">
        <v>BARC</v>
      </c>
      <c r="E135" s="1">
        <v>4</v>
      </c>
      <c r="F135" s="1" t="str">
        <v>BioLegend</v>
      </c>
      <c r="G135" s="1" t="str">
        <v>Mumbai</v>
      </c>
      <c r="H135" s="1" t="str">
        <v>Saturday (11-10-2025)</v>
      </c>
      <c r="I135" s="1" t="str">
        <v>OutStation</v>
      </c>
    </row>
    <row r="136" spans="1:9" x14ac:dyDescent="0.25">
      <c r="A136" s="1">
        <v>406602</v>
      </c>
      <c r="B136" s="1" t="str">
        <v>anti-mouse IgG1</v>
      </c>
      <c r="C136" s="1">
        <v>1</v>
      </c>
      <c r="D136" s="1" t="str">
        <v>BARC</v>
      </c>
      <c r="E136" s="1">
        <v>4</v>
      </c>
      <c r="F136" s="1" t="str">
        <v>BioLegend</v>
      </c>
      <c r="G136" s="1" t="str">
        <v>Mumbai</v>
      </c>
      <c r="H136" s="1" t="str">
        <v>Saturday (11-10-2025)</v>
      </c>
      <c r="I136" s="1" t="str">
        <v>OutStation</v>
      </c>
    </row>
    <row r="137" spans="1:9" x14ac:dyDescent="0.25">
      <c r="A137" s="1">
        <v>406702</v>
      </c>
      <c r="B137" s="1" t="str">
        <v>anti-mouse IgG2b</v>
      </c>
      <c r="C137" s="1">
        <v>1</v>
      </c>
      <c r="D137" s="1" t="str">
        <v>BARC</v>
      </c>
      <c r="E137" s="1">
        <v>4</v>
      </c>
      <c r="F137" s="1" t="str">
        <v>BioLegend</v>
      </c>
      <c r="G137" s="1" t="str">
        <v>Mumbai</v>
      </c>
      <c r="H137" s="1" t="str">
        <v>Saturday (11-10-2025)</v>
      </c>
      <c r="I137" s="1" t="str">
        <v>OutStation</v>
      </c>
    </row>
    <row r="138" spans="1:9" x14ac:dyDescent="0.25">
      <c r="A138" s="1">
        <v>406802</v>
      </c>
      <c r="B138" s="1" t="str">
        <v>anti-mouse IgG3</v>
      </c>
      <c r="C138" s="1">
        <v>1</v>
      </c>
      <c r="D138" s="1" t="str">
        <v>BARC</v>
      </c>
      <c r="E138" s="1">
        <v>4</v>
      </c>
      <c r="F138" s="1" t="str">
        <v>BioLegend</v>
      </c>
      <c r="G138" s="1" t="str">
        <v>Mumbai</v>
      </c>
      <c r="H138" s="1" t="str">
        <v>Saturday (11-10-2025)</v>
      </c>
      <c r="I138" s="1" t="str">
        <v>OutStation</v>
      </c>
    </row>
    <row r="139" spans="1:9" x14ac:dyDescent="0.25">
      <c r="A139" s="1">
        <v>406902</v>
      </c>
      <c r="B139" s="1" t="str">
        <v>anti-mouse IgE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 t="str">
        <v>Saturday (11-10-2025)</v>
      </c>
      <c r="I139" s="1" t="str">
        <v>OutStation</v>
      </c>
    </row>
    <row r="140" spans="1:9" x14ac:dyDescent="0.25">
      <c r="A140" s="1">
        <v>407002</v>
      </c>
      <c r="B140" s="1" t="str">
        <v>anti-mouse IgA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 t="str">
        <v>Saturday (11-10-2025)</v>
      </c>
      <c r="I140" s="1" t="str">
        <v>OutStation</v>
      </c>
    </row>
    <row r="141" spans="1:9" x14ac:dyDescent="0.25">
      <c r="A141" s="1">
        <v>407102</v>
      </c>
      <c r="B141" s="1" t="str">
        <v>anti-mouse IgG2a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 t="str">
        <v>Saturday (11-10-2025)</v>
      </c>
      <c r="I141" s="1" t="str">
        <v>OutStation</v>
      </c>
    </row>
    <row r="142" spans="1:9" x14ac:dyDescent="0.25">
      <c r="A142" s="1">
        <v>410504</v>
      </c>
      <c r="B142" s="1" t="str">
        <v>anti-Streptavidin</v>
      </c>
      <c r="C142" s="1">
        <v>1</v>
      </c>
      <c r="D142" s="1" t="str">
        <v>POPVAX</v>
      </c>
      <c r="E142" s="1">
        <v>4</v>
      </c>
      <c r="F142" s="1" t="str">
        <v>BioLegend</v>
      </c>
      <c r="G142" s="1" t="str">
        <v>Telangana</v>
      </c>
      <c r="H142" s="1" t="str">
        <v>Saturday (11-10-2025)</v>
      </c>
      <c r="I142" s="1" t="str">
        <v>OutStation</v>
      </c>
    </row>
    <row r="143" spans="1:9" x14ac:dyDescent="0.25">
      <c r="A143" s="1">
        <v>420403</v>
      </c>
      <c r="B143" s="1" t="str">
        <v>7-AAD Viability Staining Solution</v>
      </c>
      <c r="C143" s="1">
        <v>1</v>
      </c>
      <c r="D143" s="1" t="str">
        <v>BIO SOLUTION</v>
      </c>
      <c r="E143" s="1">
        <v>4</v>
      </c>
      <c r="F143" s="1" t="str">
        <v>BioLegend</v>
      </c>
      <c r="G143" s="1" t="str">
        <v>Hyderabad</v>
      </c>
      <c r="H143" s="1" t="str">
        <v>Saturday (11-10-2025)</v>
      </c>
      <c r="I143" s="1" t="str">
        <v>OutStation</v>
      </c>
    </row>
    <row r="144" spans="1:9" x14ac:dyDescent="0.25">
      <c r="A144" s="1">
        <v>420801</v>
      </c>
      <c r="B144" s="1" t="str">
        <v>Fixation Buffer</v>
      </c>
      <c r="C144" s="1">
        <v>1</v>
      </c>
      <c r="D144" s="1" t="str">
        <v>ILS</v>
      </c>
      <c r="E144" s="1">
        <v>4</v>
      </c>
      <c r="F144" s="1" t="str">
        <v>BioLegend</v>
      </c>
      <c r="G144" s="1" t="str">
        <v>Bhuvneshwar</v>
      </c>
      <c r="H144" s="1" t="str">
        <v>Saturday (11-10-2025)</v>
      </c>
      <c r="I144" s="1" t="str">
        <v>OutStation</v>
      </c>
    </row>
    <row r="145" spans="1:9" x14ac:dyDescent="0.25">
      <c r="A145" s="1">
        <v>420801</v>
      </c>
      <c r="B145" s="1" t="str">
        <v>Fixation Buffer</v>
      </c>
      <c r="C145" s="1">
        <v>1</v>
      </c>
      <c r="D145" s="1" t="str">
        <v>BIO SOLUTION</v>
      </c>
      <c r="E145" s="1">
        <v>4</v>
      </c>
      <c r="F145" s="1" t="str">
        <v>BioLegend</v>
      </c>
      <c r="G145" s="1" t="str">
        <v>Hyderabad</v>
      </c>
      <c r="H145" s="1" t="str">
        <v>Saturday (11-10-2025)</v>
      </c>
      <c r="I145" s="1" t="str">
        <v>OutStation</v>
      </c>
    </row>
    <row r="146" spans="1:9" x14ac:dyDescent="0.25">
      <c r="A146" s="1">
        <v>421002</v>
      </c>
      <c r="B146" s="1" t="str">
        <v>Intracellular Staining Perm Wash Buffer (10X)</v>
      </c>
      <c r="C146" s="1">
        <v>1</v>
      </c>
      <c r="D146" s="1" t="str">
        <v>ILS</v>
      </c>
      <c r="E146" s="1">
        <v>4</v>
      </c>
      <c r="F146" s="1" t="str">
        <v>BioLegend</v>
      </c>
      <c r="G146" s="1" t="str">
        <v>Bhuvneshwar</v>
      </c>
      <c r="H146" s="1" t="str">
        <v>Saturday (11-10-2025)</v>
      </c>
      <c r="I146" s="1" t="str">
        <v>OutStation</v>
      </c>
    </row>
    <row r="147" spans="1:9" x14ac:dyDescent="0.25">
      <c r="A147" s="1">
        <v>421101</v>
      </c>
      <c r="B147" s="1" t="str">
        <v>TMB Substrate Set</v>
      </c>
      <c r="C147" s="1">
        <v>1</v>
      </c>
      <c r="D147" s="1" t="str">
        <v>RG SONS</v>
      </c>
      <c r="E147" s="1">
        <v>4</v>
      </c>
      <c r="F147" s="1" t="str">
        <v>BioLegend</v>
      </c>
      <c r="G147" s="1" t="str">
        <v>Lucknow</v>
      </c>
      <c r="H147" s="1" t="str">
        <v>Saturday (11-10-2025)</v>
      </c>
      <c r="I147" s="1" t="str">
        <v>OutStation</v>
      </c>
    </row>
    <row r="148" spans="1:9" x14ac:dyDescent="0.25">
      <c r="A148" s="1">
        <v>422302</v>
      </c>
      <c r="B148" s="1" t="str">
        <v>Human TruStain FcX™</v>
      </c>
      <c r="C148" s="1">
        <v>1</v>
      </c>
      <c r="D148" s="1" t="str">
        <v>AURIGINE ONCO</v>
      </c>
      <c r="E148" s="1">
        <v>4</v>
      </c>
      <c r="F148" s="1" t="str">
        <v>BioLegend</v>
      </c>
      <c r="G148" s="1" t="str">
        <v>Banglore</v>
      </c>
      <c r="H148" s="1" t="str">
        <v>Saturday (11-10-2025)</v>
      </c>
      <c r="I148" s="1" t="str">
        <v>OutStation</v>
      </c>
    </row>
    <row r="149" spans="1:9" x14ac:dyDescent="0.25">
      <c r="A149" s="1">
        <v>422501</v>
      </c>
      <c r="B149" s="1" t="str">
        <v>Cyto-Last™ Buffer</v>
      </c>
      <c r="C149" s="1">
        <v>1</v>
      </c>
      <c r="D149" s="1" t="str">
        <v>ILS</v>
      </c>
      <c r="E149" s="1">
        <v>4</v>
      </c>
      <c r="F149" s="1" t="str">
        <v>BioLegend</v>
      </c>
      <c r="G149" s="1" t="str">
        <v>Bhuvneshwar</v>
      </c>
      <c r="H149" s="1" t="str">
        <v>Saturday (11-10-2025)</v>
      </c>
      <c r="I149" s="1" t="str">
        <v>OutStation</v>
      </c>
    </row>
    <row r="150" spans="1:9" x14ac:dyDescent="0.25">
      <c r="A150" s="1">
        <v>423108</v>
      </c>
      <c r="B150" s="1" t="str">
        <v>Zombie UV™ Fixable Viability Kit</v>
      </c>
      <c r="C150" s="1">
        <v>1</v>
      </c>
      <c r="D150" s="1" t="str">
        <v>ILS</v>
      </c>
      <c r="E150" s="1">
        <v>-20</v>
      </c>
      <c r="F150" s="1" t="str">
        <v>BioLegend</v>
      </c>
      <c r="G150" s="1" t="str">
        <v>Bhuvneshwar</v>
      </c>
      <c r="H150" s="1" t="str">
        <v>Saturday (11-10-2025)</v>
      </c>
      <c r="I150" s="1" t="str">
        <v>OutStation</v>
      </c>
    </row>
    <row r="151" spans="1:9" x14ac:dyDescent="0.25">
      <c r="A151" s="1">
        <v>423113</v>
      </c>
      <c r="B151" s="1" t="str">
        <v>Zombie Violet™ Fixable Viability Kit</v>
      </c>
      <c r="C151" s="1">
        <v>1</v>
      </c>
      <c r="D151" s="1" t="str">
        <v>ILS</v>
      </c>
      <c r="E151" s="1">
        <v>-20</v>
      </c>
      <c r="F151" s="1" t="str">
        <v>BioLegend</v>
      </c>
      <c r="G151" s="1" t="str">
        <v>Bhuvneshwar</v>
      </c>
      <c r="H151" s="1" t="str">
        <v>Saturday (11-10-2025)</v>
      </c>
      <c r="I151" s="1" t="str">
        <v>OutStation</v>
      </c>
    </row>
    <row r="152" spans="1:9" x14ac:dyDescent="0.25">
      <c r="A152" s="1">
        <v>424602</v>
      </c>
      <c r="B152" s="1" t="str">
        <v>Compensation Beads</v>
      </c>
      <c r="C152" s="1">
        <v>1</v>
      </c>
      <c r="D152" s="1" t="str">
        <v>ILS</v>
      </c>
      <c r="E152" s="1">
        <v>4</v>
      </c>
      <c r="F152" s="1" t="str">
        <v>BioLegend</v>
      </c>
      <c r="G152" s="1" t="str">
        <v>Bhuvneshwar</v>
      </c>
      <c r="H152" s="1" t="str">
        <v>Saturday (11-10-2025)</v>
      </c>
      <c r="I152" s="1" t="str">
        <v>OutStation</v>
      </c>
    </row>
    <row r="153" spans="1:9" x14ac:dyDescent="0.25">
      <c r="A153" s="1">
        <v>426002</v>
      </c>
      <c r="B153" s="1" t="str">
        <v>Leukocytes</v>
      </c>
      <c r="C153" s="1">
        <v>1</v>
      </c>
      <c r="D153" s="1" t="str">
        <v>BIO SOLUTION</v>
      </c>
      <c r="E153" s="1">
        <v>4</v>
      </c>
      <c r="F153" s="1" t="str">
        <v>BioLegend</v>
      </c>
      <c r="G153" s="1" t="str">
        <v>Hyderabad</v>
      </c>
      <c r="H153" s="1" t="str">
        <v>Saturday (11-10-2025)</v>
      </c>
      <c r="I153" s="1" t="str">
        <v>OutStation</v>
      </c>
    </row>
    <row r="154" spans="1:9" x14ac:dyDescent="0.25">
      <c r="A154" s="1">
        <v>426102</v>
      </c>
      <c r="B154" s="1" t="str">
        <v>True-Stain Monocyte Blocker™</v>
      </c>
      <c r="C154" s="1">
        <v>1</v>
      </c>
      <c r="D154" s="1" t="str">
        <v>MICRO VAPI</v>
      </c>
      <c r="E154" s="1">
        <v>4</v>
      </c>
      <c r="F154" s="1" t="str">
        <v>BioLegend</v>
      </c>
      <c r="G154" s="1" t="str">
        <v>Gujrat</v>
      </c>
      <c r="H154" s="1" t="str">
        <v>Saturday (11-10-2025)</v>
      </c>
      <c r="I154" s="1" t="str">
        <v>OutStation</v>
      </c>
    </row>
    <row r="155" spans="1:9" x14ac:dyDescent="0.25">
      <c r="A155" s="1">
        <v>426105</v>
      </c>
      <c r="B155" s="1" t="str">
        <v>True-Stain™ Multi-Fluor Buffer</v>
      </c>
      <c r="C155" s="1">
        <v>1</v>
      </c>
      <c r="D155" s="1" t="str">
        <v>MICRO VAPI</v>
      </c>
      <c r="E155" s="1">
        <v>4</v>
      </c>
      <c r="F155" s="1" t="str">
        <v>BioLegend</v>
      </c>
      <c r="G155" s="1" t="str">
        <v>Gujrat</v>
      </c>
      <c r="H155" s="1" t="str">
        <v>Saturday (11-10-2025)</v>
      </c>
      <c r="I155" s="1" t="str">
        <v>OutStation</v>
      </c>
    </row>
    <row r="156" spans="1:9" x14ac:dyDescent="0.25">
      <c r="A156" s="1">
        <v>480058</v>
      </c>
      <c r="B156" s="1" t="str">
        <v>Mouse Neutrophil Isolation Kit</v>
      </c>
      <c r="C156" s="1">
        <v>1</v>
      </c>
      <c r="D156" s="1" t="str">
        <v>MANIPAL</v>
      </c>
      <c r="E156" s="1">
        <v>4</v>
      </c>
      <c r="F156" s="1" t="str">
        <v>BioLegend</v>
      </c>
      <c r="G156" s="1" t="str">
        <v>Banglore</v>
      </c>
      <c r="H156" s="1" t="str">
        <v>Saturday (11-10-2025)</v>
      </c>
      <c r="I156" s="1" t="str">
        <v>OutStation</v>
      </c>
    </row>
    <row r="157" spans="1:9" x14ac:dyDescent="0.25">
      <c r="A157" s="1">
        <v>502311</v>
      </c>
      <c r="B157" s="1" t="str">
        <v>anti-human GM-CSF</v>
      </c>
      <c r="C157" s="1">
        <v>1</v>
      </c>
      <c r="D157" s="1" t="str">
        <v>ILS</v>
      </c>
      <c r="E157" s="1">
        <v>4</v>
      </c>
      <c r="F157" s="1" t="str">
        <v>BioLegend</v>
      </c>
      <c r="G157" s="1" t="str">
        <v>Bhuvneshwar</v>
      </c>
      <c r="H157" s="1" t="str">
        <v>Saturday (11-10-2025)</v>
      </c>
      <c r="I157" s="1" t="str">
        <v>OutStation</v>
      </c>
    </row>
    <row r="158" spans="1:9" x14ac:dyDescent="0.25">
      <c r="A158" s="1">
        <v>505810</v>
      </c>
      <c r="B158" s="1" t="str">
        <v>anti-mouse IFN-γ</v>
      </c>
      <c r="C158" s="1">
        <v>1</v>
      </c>
      <c r="D158" s="1" t="str">
        <v>BHARAT BIOTECH</v>
      </c>
      <c r="E158" s="1">
        <v>4</v>
      </c>
      <c r="F158" s="1" t="str">
        <v>BioLegend</v>
      </c>
      <c r="G158" s="1" t="str">
        <v>Hyderabad</v>
      </c>
      <c r="H158" s="1" t="str">
        <v>Saturday (11-10-2025)</v>
      </c>
      <c r="I158" s="1" t="str">
        <v>OutStation</v>
      </c>
    </row>
    <row r="159" spans="1:9" x14ac:dyDescent="0.25">
      <c r="A159" s="1">
        <v>506306</v>
      </c>
      <c r="B159" s="1" t="str">
        <v>anti-mouse TNF-α</v>
      </c>
      <c r="C159" s="1">
        <v>1</v>
      </c>
      <c r="D159" s="1" t="str">
        <v>MICRO VAPI</v>
      </c>
      <c r="E159" s="1">
        <v>4</v>
      </c>
      <c r="F159" s="1" t="str">
        <v>BioLegend</v>
      </c>
      <c r="G159" s="1" t="str">
        <v>Gujrat</v>
      </c>
      <c r="H159" s="1" t="str">
        <v>Saturday (11-10-2025)</v>
      </c>
      <c r="I159" s="1" t="str">
        <v>OutStation</v>
      </c>
    </row>
    <row r="160" spans="1:9" x14ac:dyDescent="0.25">
      <c r="A160" s="1">
        <v>571104</v>
      </c>
      <c r="B160" s="1" t="str">
        <v>Human IL-13 (carrier-free)</v>
      </c>
      <c r="C160" s="1">
        <v>1</v>
      </c>
      <c r="D160" s="1" t="str">
        <v>RG SONS</v>
      </c>
      <c r="E160" s="1">
        <v>-20</v>
      </c>
      <c r="F160" s="1" t="str">
        <v>BioLegend</v>
      </c>
      <c r="G160" s="1" t="str">
        <v>Lucknow</v>
      </c>
      <c r="H160" s="1" t="str">
        <v>Saturday (11-10-2025)</v>
      </c>
      <c r="I160" s="1" t="str">
        <v>OutStation</v>
      </c>
    </row>
    <row r="161" spans="1:9" x14ac:dyDescent="0.25">
      <c r="A161" s="1">
        <v>574806</v>
      </c>
      <c r="B161" s="1" t="str">
        <v>Human M-CSF (carrier-free)</v>
      </c>
      <c r="C161" s="1">
        <v>1</v>
      </c>
      <c r="D161" s="1" t="str">
        <v>MANIPAL</v>
      </c>
      <c r="E161" s="1">
        <v>-20</v>
      </c>
      <c r="F161" s="1" t="str">
        <v>BioLegend</v>
      </c>
      <c r="G161" s="1" t="str">
        <v>Banglore</v>
      </c>
      <c r="H161" s="1" t="str">
        <v>Saturday (11-10-2025)</v>
      </c>
      <c r="I161" s="1" t="str">
        <v>OutStation</v>
      </c>
    </row>
    <row r="162" spans="1:9" x14ac:dyDescent="0.25">
      <c r="A162" s="1">
        <v>640914</v>
      </c>
      <c r="B162" s="1" t="str">
        <v>Annexin V Apoptosis Detection Kit with PI</v>
      </c>
      <c r="C162" s="1">
        <v>1</v>
      </c>
      <c r="D162" s="1" t="str">
        <v>MICRO VAPI</v>
      </c>
      <c r="E162" s="1">
        <v>4</v>
      </c>
      <c r="F162" s="1" t="str">
        <v>BioLegend</v>
      </c>
      <c r="G162" s="1" t="str">
        <v>Gujrat</v>
      </c>
      <c r="H162" s="1" t="str">
        <v>Saturday (11-10-2025)</v>
      </c>
      <c r="I162" s="1" t="str">
        <v>OutStation</v>
      </c>
    </row>
    <row r="163" spans="1:9" x14ac:dyDescent="0.25">
      <c r="A163" s="1">
        <v>740368</v>
      </c>
      <c r="B163" s="1" t="str">
        <v>Buffer Set A</v>
      </c>
      <c r="C163" s="1">
        <v>1</v>
      </c>
      <c r="D163" s="1" t="str">
        <v>SUN PHARMA</v>
      </c>
      <c r="E163" s="1">
        <v>4</v>
      </c>
      <c r="F163" s="1" t="str">
        <v>BioLegend</v>
      </c>
      <c r="G163" s="1" t="str">
        <v>Gujrat</v>
      </c>
      <c r="H163" s="1" t="str">
        <v>Saturday (11-10-2025)</v>
      </c>
      <c r="I163" s="1" t="str">
        <v>OutStation</v>
      </c>
    </row>
    <row r="164" spans="1:9" x14ac:dyDescent="0.25">
      <c r="A164" s="68">
        <v>740809</v>
      </c>
      <c r="B164" s="68" t="str">
        <v>Human Inflammation Panel 1 (13-plex) w/VbP</v>
      </c>
      <c r="C164" s="68">
        <v>1</v>
      </c>
      <c r="D164" s="68" t="str">
        <v>SUN PHARMA</v>
      </c>
      <c r="E164" s="68">
        <v>4</v>
      </c>
      <c r="F164" s="68" t="str">
        <v>BioLegend</v>
      </c>
      <c r="G164" s="68" t="str">
        <v>Gujrat</v>
      </c>
      <c r="H164" t="str">
        <v>Saturday (11-10-2025)</v>
      </c>
      <c r="I164" t="str">
        <v>OutStation</v>
      </c>
    </row>
    <row r="165" spans="1:9" x14ac:dyDescent="0.25">
      <c r="A165" s="1">
        <v>773302</v>
      </c>
      <c r="B165" s="1" t="str">
        <v>Prime-Step™ Prestained Broad Range Protein Ladder</v>
      </c>
      <c r="C165" s="1">
        <v>1</v>
      </c>
      <c r="D165" s="1" t="str">
        <v>JUBILANT</v>
      </c>
      <c r="E165" s="1">
        <v>-20</v>
      </c>
      <c r="F165" s="1" t="str">
        <v>BioLegend</v>
      </c>
      <c r="G165" s="1" t="str">
        <v>Banglore</v>
      </c>
      <c r="H165" t="str">
        <v>Saturday (11-10-2025)</v>
      </c>
      <c r="I165" t="str">
        <v>OutStation</v>
      </c>
    </row>
    <row r="166" spans="1:9" x14ac:dyDescent="0.25">
      <c r="A166" s="1">
        <v>776702</v>
      </c>
      <c r="B166" s="1" t="str">
        <v>Mouse DLL4 (carrier-free)</v>
      </c>
      <c r="C166" s="1">
        <v>1</v>
      </c>
      <c r="D166" s="1" t="str">
        <v>HELIX</v>
      </c>
      <c r="E166" s="1">
        <v>-20</v>
      </c>
      <c r="F166" s="1" t="str">
        <v>BioLegend</v>
      </c>
      <c r="G166" s="1" t="str">
        <v>Kerala</v>
      </c>
      <c r="H166" t="str">
        <v>Saturday (11-10-2025)</v>
      </c>
      <c r="I166" t="str">
        <v>OutStation</v>
      </c>
    </row>
    <row r="167" spans="1:9" x14ac:dyDescent="0.25">
      <c r="A167" s="1">
        <v>777406</v>
      </c>
      <c r="B167" s="1" t="str">
        <v>Human CXADR/CAR-Fc Chimera (carrier-free)</v>
      </c>
      <c r="C167" s="1">
        <v>1</v>
      </c>
      <c r="D167" s="1" t="str">
        <v>SAI LIFE</v>
      </c>
      <c r="E167" s="1">
        <v>-20</v>
      </c>
      <c r="F167" s="1" t="str">
        <v>BioLegend</v>
      </c>
      <c r="G167" s="1" t="str">
        <v>Pune</v>
      </c>
      <c r="H167" t="str">
        <v>Saturday (11-10-2025)</v>
      </c>
      <c r="I167" t="str">
        <v>OutStation</v>
      </c>
    </row>
    <row r="168" spans="1:9" x14ac:dyDescent="0.25">
      <c r="A168" s="1">
        <v>316302</v>
      </c>
      <c r="B168" s="1" t="str">
        <v>Purified anti-human β2-microglobulin Antibody</v>
      </c>
      <c r="C168" s="1">
        <v>2</v>
      </c>
      <c r="D168" s="1" t="str">
        <v>Stock</v>
      </c>
      <c r="E168" s="1">
        <v>4</v>
      </c>
      <c r="F168" s="1" t="str">
        <v>BioLegend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570802</v>
      </c>
      <c r="B169" s="1" t="str">
        <v xml:space="preserve">Recombinant Human IL-6 </v>
      </c>
      <c r="C169" s="1">
        <v>2</v>
      </c>
      <c r="D169" s="1" t="str">
        <v>Opening Stock</v>
      </c>
      <c r="E169" s="1">
        <v>-20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421002</v>
      </c>
      <c r="B170" s="1" t="str">
        <v xml:space="preserve">Intracellular Staining Permeabilization Wash Buffer </v>
      </c>
      <c r="C170" s="1">
        <v>2</v>
      </c>
      <c r="D170" s="1" t="str">
        <v>Opening Stock</v>
      </c>
      <c r="E170" s="1">
        <v>4</v>
      </c>
      <c r="F170" s="1" t="str">
        <v>BioLegend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329702</v>
      </c>
      <c r="B171" s="1" t="str">
        <v xml:space="preserve">Purified anti-human CD274 </v>
      </c>
      <c r="C171" s="1">
        <v>2</v>
      </c>
      <c r="D171" s="1" t="str">
        <v>Opening Stock</v>
      </c>
      <c r="E171" s="1">
        <v>4</v>
      </c>
      <c r="F171" s="1" t="str">
        <v>BioLegend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 t="str">
        <v>2600505001730</v>
      </c>
      <c r="B172" s="1" t="str">
        <v>(Agarose for Nucleic Acid Electrophoresis-500g)</v>
      </c>
      <c r="C172" s="1">
        <v>2</v>
      </c>
      <c r="D172" s="1" t="str">
        <v>STOCK</v>
      </c>
      <c r="E172" s="1" t="str">
        <v>RT</v>
      </c>
      <c r="F172" s="1" t="str">
        <v>Genei Lab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2662070501730</v>
      </c>
      <c r="B173" s="1" t="str">
        <v>(StepUp 1 Kb DNA Ladder RTU, 50 µg)</v>
      </c>
      <c r="C173" s="1">
        <v>2</v>
      </c>
      <c r="D173" s="1" t="str">
        <v>STOCK</v>
      </c>
      <c r="E173" s="1">
        <v>-20</v>
      </c>
      <c r="F173" s="1" t="str">
        <v>Genei Lab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2662670501730</v>
      </c>
      <c r="B174" s="1" t="str">
        <v>RMBD13 (StepUp 100 Bp DNA Ladder RTU, 50 µg)</v>
      </c>
      <c r="C174" s="1">
        <v>2</v>
      </c>
      <c r="D174" s="1" t="str">
        <v>STOCK</v>
      </c>
      <c r="E174" s="1">
        <v>-20</v>
      </c>
      <c r="F174" s="1" t="str">
        <v>Genei Lab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15407-47-MIN</v>
      </c>
      <c r="B175" s="1" t="str">
        <v>Polyethersulfone 0.22 µm</v>
      </c>
      <c r="C175" s="1">
        <v>2</v>
      </c>
      <c r="D175" s="1" t="str">
        <v>Stock</v>
      </c>
      <c r="E175" s="1" t="str">
        <v>RT</v>
      </c>
      <c r="F175" s="1" t="str">
        <v>Sartorius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VS04T01</v>
      </c>
      <c r="B176" s="1" t="str">
        <v>VicaSpin Turbo 4 10000 MWCO</v>
      </c>
      <c r="C176" s="1">
        <v>2</v>
      </c>
      <c r="D176" s="1" t="str">
        <v>Stock</v>
      </c>
      <c r="E176" s="1" t="str">
        <v>RT</v>
      </c>
      <c r="F176" s="1" t="str">
        <v>Sartorius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 t="str">
        <v>VS15TR21</v>
      </c>
      <c r="B177" s="1" t="str">
        <v>VicaSpin Turbo 15 RC 30000 MWCO</v>
      </c>
      <c r="C177" s="1">
        <v>2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814326</v>
      </c>
      <c r="B178" s="1" t="str">
        <v>Acrylamide, Ultra Pure 500 KG</v>
      </c>
      <c r="C178" s="1">
        <v>2</v>
      </c>
      <c r="D178" s="1" t="str">
        <v>Stock</v>
      </c>
      <c r="E178" s="1" t="str">
        <v>RT</v>
      </c>
      <c r="F178" s="1" t="str">
        <v>Mp Bio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194825</v>
      </c>
      <c r="B179" s="1" t="str">
        <v>Glycine, Molecular Biology Reagent 1 KG</v>
      </c>
      <c r="C179" s="1">
        <v>2</v>
      </c>
      <c r="D179" s="1" t="str">
        <v>Stock</v>
      </c>
      <c r="E179" s="1" t="str">
        <v>RT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104772</v>
      </c>
      <c r="B180" s="1" t="str">
        <v>Ammonium Sulfate, Technical Pure 500 GM</v>
      </c>
      <c r="C180" s="1">
        <v>2</v>
      </c>
      <c r="D180" s="1" t="str">
        <v>Stock</v>
      </c>
      <c r="E180" s="1" t="str">
        <v>RT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194002</v>
      </c>
      <c r="B181" s="1" t="str">
        <v>Chloroform, Molecular Biology Reagent</v>
      </c>
      <c r="C181" s="1">
        <v>2</v>
      </c>
      <c r="D181" s="1" t="str">
        <v>Stock</v>
      </c>
      <c r="E181" s="1" t="str">
        <v>RT</v>
      </c>
      <c r="F181" s="1" t="str">
        <v>Mp Bio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424602</v>
      </c>
      <c r="B182" s="1" t="str">
        <v>Compensation Beads</v>
      </c>
      <c r="C182" s="1">
        <v>2</v>
      </c>
      <c r="D182" s="1" t="str">
        <v>Stock</v>
      </c>
      <c r="E182" s="1">
        <v>4</v>
      </c>
      <c r="F182" s="1" t="str">
        <v>BioLegend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740811</v>
      </c>
      <c r="B183" s="1" t="str">
        <v>LEGENDplex™ Human Inflammation Panel 1 Standard  1 vial</v>
      </c>
      <c r="C183" s="1">
        <v>2</v>
      </c>
      <c r="D183" s="1" t="str">
        <v>UNKNOWN</v>
      </c>
      <c r="E183" s="1">
        <v>4</v>
      </c>
      <c r="F183" s="1" t="str">
        <v>BioLegend</v>
      </c>
      <c r="G183" s="1" t="str">
        <v>Unknown</v>
      </c>
      <c r="H183" t="str">
        <v>Mohan Sir, (Demo)</v>
      </c>
      <c r="I183" t="str">
        <v>Unknown</v>
      </c>
    </row>
    <row r="184" spans="1:9" x14ac:dyDescent="0.25">
      <c r="A184" s="1">
        <v>741146</v>
      </c>
      <c r="B184" s="1" t="str">
        <v>LEGENDplex™ Buffer Set A3  100tests</v>
      </c>
      <c r="C184" s="1">
        <v>2</v>
      </c>
      <c r="D184" s="1" t="str">
        <v>UNKNOWN</v>
      </c>
      <c r="E184" s="1">
        <v>4</v>
      </c>
      <c r="F184" s="1" t="str">
        <v>BioLegend</v>
      </c>
      <c r="G184" s="1" t="str">
        <v>Unknown</v>
      </c>
      <c r="H184" t="str">
        <v>Mohan Sir, (Demo)</v>
      </c>
      <c r="I184" t="str">
        <v>Unknown</v>
      </c>
    </row>
    <row r="185" spans="1:9" x14ac:dyDescent="0.25">
      <c r="A185" s="1">
        <v>100575</v>
      </c>
      <c r="B185" s="1" t="str">
        <v>Deoxyribonuclease I</v>
      </c>
      <c r="C185" s="1">
        <v>2</v>
      </c>
      <c r="D185" s="1" t="str">
        <v>Stock</v>
      </c>
      <c r="E185" s="1">
        <v>4</v>
      </c>
      <c r="F185" s="1" t="str">
        <v>MP Bio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103134</v>
      </c>
      <c r="B186" s="1" t="str">
        <v>anti-mouse CD45</v>
      </c>
      <c r="C186" s="1">
        <v>2</v>
      </c>
      <c r="D186" s="1" t="str">
        <v>AURIGINE ONCO</v>
      </c>
      <c r="E186" s="1">
        <v>4</v>
      </c>
      <c r="F186" s="1" t="str">
        <v>BioLegend</v>
      </c>
      <c r="G186" s="1" t="str">
        <v>Banglore</v>
      </c>
      <c r="H186" t="str">
        <v>Saturday (11-10-2025)</v>
      </c>
      <c r="I186" t="str">
        <v>OutStation</v>
      </c>
    </row>
    <row r="187" spans="1:9" x14ac:dyDescent="0.25">
      <c r="A187" s="1">
        <v>123130</v>
      </c>
      <c r="B187" s="1" t="str">
        <v>anti-mouse F4/80</v>
      </c>
      <c r="C187" s="1">
        <v>2</v>
      </c>
      <c r="D187" s="1" t="str">
        <v>ILS</v>
      </c>
      <c r="E187" s="1">
        <v>4</v>
      </c>
      <c r="F187" s="1" t="str">
        <v>BioLegend</v>
      </c>
      <c r="G187" s="1" t="str">
        <v>Bhuvneshwar</v>
      </c>
      <c r="H187" t="str">
        <v>Saturday (11-10-2025)</v>
      </c>
      <c r="I187" t="str">
        <v>OutStation</v>
      </c>
    </row>
    <row r="188" spans="1:9" x14ac:dyDescent="0.25">
      <c r="A188" s="1">
        <v>300306</v>
      </c>
      <c r="B188" s="1" t="str">
        <v>anti-human CD3</v>
      </c>
      <c r="C188" s="1">
        <v>2</v>
      </c>
      <c r="D188" s="1" t="str">
        <v>AURIGINE ONCO</v>
      </c>
      <c r="E188" s="1">
        <v>4</v>
      </c>
      <c r="F188" s="1" t="str">
        <v>BioLegend</v>
      </c>
      <c r="G188" s="1" t="str">
        <v>Banglore</v>
      </c>
      <c r="H188" t="str">
        <v>Saturday (11-10-2025)</v>
      </c>
      <c r="I188" t="str">
        <v>OutStation</v>
      </c>
    </row>
    <row r="189" spans="1:9" x14ac:dyDescent="0.25">
      <c r="A189" s="1">
        <v>328114</v>
      </c>
      <c r="B189" s="1" t="str">
        <v>anti-human CD90 (Thy1)</v>
      </c>
      <c r="C189" s="1">
        <v>2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Saturday (11-10-2025)</v>
      </c>
      <c r="I189" t="str">
        <v>OutStation</v>
      </c>
    </row>
    <row r="190" spans="1:9" x14ac:dyDescent="0.25">
      <c r="A190" s="1">
        <v>344748</v>
      </c>
      <c r="B190" s="1" t="str">
        <v>anti-human CD8</v>
      </c>
      <c r="C190" s="1">
        <v>2</v>
      </c>
      <c r="D190" s="1" t="str">
        <v>MICRO VAPI</v>
      </c>
      <c r="E190" s="1">
        <v>4</v>
      </c>
      <c r="F190" s="1" t="str">
        <v>BioLegend</v>
      </c>
      <c r="G190" s="1" t="str">
        <v>Gujrat</v>
      </c>
      <c r="H190" t="str">
        <v>Saturday (11-10-2025)</v>
      </c>
      <c r="I190" t="str">
        <v>OutStation</v>
      </c>
    </row>
    <row r="191" spans="1:9" x14ac:dyDescent="0.25">
      <c r="A191" s="1">
        <v>400126</v>
      </c>
      <c r="B191" s="1" t="str">
        <v>Mouse IgG1, κ Isotype Ctrl</v>
      </c>
      <c r="C191" s="1">
        <v>2</v>
      </c>
      <c r="D191" s="1" t="str">
        <v>MICRO VAPI</v>
      </c>
      <c r="E191" s="1">
        <v>4</v>
      </c>
      <c r="F191" s="1" t="str">
        <v>BioLegend</v>
      </c>
      <c r="G191" s="1" t="str">
        <v>Gujrat</v>
      </c>
      <c r="H191" t="str">
        <v>Saturday (11-10-2025)</v>
      </c>
      <c r="I191" t="str">
        <v>OutStation</v>
      </c>
    </row>
    <row r="192" spans="1:9" x14ac:dyDescent="0.25">
      <c r="A192" s="1">
        <v>400144</v>
      </c>
      <c r="B192" s="1" t="str">
        <v>Mouse IgG1, κ Isotype Ctrl</v>
      </c>
      <c r="C192" s="1">
        <v>2</v>
      </c>
      <c r="D192" s="1" t="str">
        <v>MICRO VAPI</v>
      </c>
      <c r="E192" s="1">
        <v>4</v>
      </c>
      <c r="F192" s="1" t="str">
        <v>BioLegend</v>
      </c>
      <c r="G192" s="1" t="str">
        <v>Gujrat</v>
      </c>
      <c r="H192" t="str">
        <v>Saturday (11-10-2025)</v>
      </c>
      <c r="I192" t="str">
        <v>OutStation</v>
      </c>
    </row>
    <row r="193" spans="1:9" x14ac:dyDescent="0.25">
      <c r="A193" s="1">
        <v>400250</v>
      </c>
      <c r="B193" s="1" t="str">
        <v>Mouse IgG2a, κ Isotype Ctrl</v>
      </c>
      <c r="C193" s="1">
        <v>2</v>
      </c>
      <c r="D193" s="1" t="str">
        <v>MICRO VAPI</v>
      </c>
      <c r="E193" s="1">
        <v>4</v>
      </c>
      <c r="F193" s="1" t="str">
        <v>BioLegend</v>
      </c>
      <c r="G193" s="1" t="str">
        <v>Gujrat</v>
      </c>
      <c r="H193" t="str">
        <v>Saturday (11-10-2025)</v>
      </c>
      <c r="I193" t="str">
        <v>OutStation</v>
      </c>
    </row>
    <row r="194" spans="1:9" x14ac:dyDescent="0.25">
      <c r="A194" s="1">
        <v>400266</v>
      </c>
      <c r="B194" s="1" t="str">
        <v>Mouse IgG2a, κ Isotype Ctrl</v>
      </c>
      <c r="C194" s="1">
        <v>2</v>
      </c>
      <c r="D194" s="1" t="str">
        <v>MICRO VAPI</v>
      </c>
      <c r="E194" s="1">
        <v>4</v>
      </c>
      <c r="F194" s="1" t="str">
        <v>BioLegend</v>
      </c>
      <c r="G194" s="1" t="str">
        <v>Gujrat</v>
      </c>
      <c r="H194" t="str">
        <v>Saturday (11-10-2025)</v>
      </c>
      <c r="I194" t="str">
        <v>OutStation</v>
      </c>
    </row>
    <row r="195" spans="1:9" x14ac:dyDescent="0.25">
      <c r="A195" s="1">
        <v>400268</v>
      </c>
      <c r="B195" s="1" t="str">
        <v>Mouse IgG2a, κ Isotype Ctrl</v>
      </c>
      <c r="C195" s="1">
        <v>2</v>
      </c>
      <c r="D195" s="1" t="str">
        <v>MICRO VAPI</v>
      </c>
      <c r="E195" s="1">
        <v>4</v>
      </c>
      <c r="F195" s="1" t="str">
        <v>BioLegend</v>
      </c>
      <c r="G195" s="1" t="str">
        <v>Gujrat</v>
      </c>
      <c r="H195" t="str">
        <v>Saturday (11-10-2025)</v>
      </c>
      <c r="I195" t="str">
        <v>OutStation</v>
      </c>
    </row>
    <row r="196" spans="1:9" x14ac:dyDescent="0.25">
      <c r="A196" s="1">
        <v>400342</v>
      </c>
      <c r="B196" s="1" t="str">
        <v>Mouse IgG2b, κ Isotype Ctrl</v>
      </c>
      <c r="C196" s="1">
        <v>2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Saturday (11-10-2025)</v>
      </c>
      <c r="I196" t="str">
        <v>OutStation</v>
      </c>
    </row>
    <row r="197" spans="1:9" x14ac:dyDescent="0.25">
      <c r="A197" s="1">
        <v>402607</v>
      </c>
      <c r="B197" s="1" t="str">
        <v>Rat IgG2a, κ Isotype Ctrl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Saturday (11-10-2025)</v>
      </c>
      <c r="I197" t="str">
        <v>OutStation</v>
      </c>
    </row>
    <row r="198" spans="1:9" x14ac:dyDescent="0.25">
      <c r="A198" s="1">
        <v>403504</v>
      </c>
      <c r="B198" s="1" t="str">
        <v>Human IgG1 Isotype Ctrl Recombinant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 t="str">
        <v>Saturday (11-10-2025)</v>
      </c>
      <c r="I198" t="str">
        <v>OutStation</v>
      </c>
    </row>
    <row r="199" spans="1:9" x14ac:dyDescent="0.25">
      <c r="A199" s="1">
        <v>405317</v>
      </c>
      <c r="B199" s="1" t="str">
        <v>Goat anti-mouse IgG (minimal x-reactivity)</v>
      </c>
      <c r="C199" s="1">
        <v>2</v>
      </c>
      <c r="D199" s="1" t="str">
        <v>SUPRV</v>
      </c>
      <c r="E199" s="1">
        <v>4</v>
      </c>
      <c r="F199" s="1" t="str">
        <v>BioLegend</v>
      </c>
      <c r="G199" s="1" t="str">
        <v>Mumbai</v>
      </c>
      <c r="H199" t="str">
        <v>Saturday (11-10-2025)</v>
      </c>
      <c r="I199" t="str">
        <v>OutStation</v>
      </c>
    </row>
    <row r="200" spans="1:9" x14ac:dyDescent="0.25">
      <c r="A200" s="1">
        <v>423101</v>
      </c>
      <c r="B200" s="1" t="str">
        <v>Zombie Aqua™ Fixable Viability Kit</v>
      </c>
      <c r="C200" s="1">
        <v>2</v>
      </c>
      <c r="D200" s="1" t="str">
        <v>MICRO VAPI</v>
      </c>
      <c r="E200" s="1">
        <v>-20</v>
      </c>
      <c r="F200" s="1" t="str">
        <v>BioLegend</v>
      </c>
      <c r="G200" s="1" t="str">
        <v>Gujrat</v>
      </c>
      <c r="H200" t="str">
        <v>Saturday (11-10-2025)</v>
      </c>
      <c r="I200" t="str">
        <v>OutStation</v>
      </c>
    </row>
    <row r="201" spans="1:9" x14ac:dyDescent="0.25">
      <c r="A201" s="1">
        <v>503822</v>
      </c>
      <c r="B201" s="1" t="str">
        <v>anti-mouse IL-2</v>
      </c>
      <c r="C201" s="1">
        <v>2</v>
      </c>
      <c r="D201" s="1" t="str">
        <v>MICRO VAPI</v>
      </c>
      <c r="E201" s="1">
        <v>4</v>
      </c>
      <c r="F201" s="1" t="str">
        <v>BioLegend</v>
      </c>
      <c r="G201" s="1" t="str">
        <v>Gujrat</v>
      </c>
      <c r="H201" t="str">
        <v>Saturday (11-10-2025)</v>
      </c>
      <c r="I201" t="str">
        <v>OutStation</v>
      </c>
    </row>
    <row r="202" spans="1:9" x14ac:dyDescent="0.25">
      <c r="A202" s="1">
        <v>503832</v>
      </c>
      <c r="B202" s="1" t="str">
        <v>anti-mouse IL-2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 t="str">
        <v>Saturday (11-10-2025)</v>
      </c>
      <c r="I202" t="str">
        <v>OutStation</v>
      </c>
    </row>
    <row r="203" spans="1:9" x14ac:dyDescent="0.25">
      <c r="A203" s="1" t="str">
        <v>FSP-0108-10</v>
      </c>
      <c r="B203" s="1">
        <v>0</v>
      </c>
      <c r="C203" s="1">
        <v>2</v>
      </c>
      <c r="D203" s="1" t="str">
        <v>SUN PHARMA</v>
      </c>
      <c r="E203" s="1">
        <v>4</v>
      </c>
      <c r="F203" s="1" t="str">
        <v>MABTECH</v>
      </c>
      <c r="G203" s="1" t="str">
        <v>Gujrat</v>
      </c>
      <c r="H203">
        <v>0</v>
      </c>
      <c r="I203" t="str">
        <v>OutStation</v>
      </c>
    </row>
    <row r="204" spans="1:9" x14ac:dyDescent="0.25">
      <c r="A204" s="1" t="str">
        <v>3124-72-100T</v>
      </c>
      <c r="B204" s="1">
        <v>0</v>
      </c>
      <c r="C204" s="1">
        <v>2</v>
      </c>
      <c r="D204" s="1" t="str">
        <v>SUPRV</v>
      </c>
      <c r="E204" s="1">
        <v>-20</v>
      </c>
      <c r="F204" s="1" t="str">
        <v>MABTECH</v>
      </c>
      <c r="G204" s="1" t="str">
        <v>Mumbai</v>
      </c>
      <c r="H204">
        <v>0</v>
      </c>
      <c r="I204" t="str">
        <v>OutStation</v>
      </c>
    </row>
    <row r="205" spans="1:9" x14ac:dyDescent="0.25">
      <c r="A205" s="1">
        <v>423303</v>
      </c>
      <c r="B205" s="1" t="str">
        <v xml:space="preserve">Cell Activation Cocktail </v>
      </c>
      <c r="C205" s="1">
        <v>3</v>
      </c>
      <c r="D205" s="1" t="str">
        <v>AIIMS</v>
      </c>
      <c r="E205" s="1">
        <v>-20</v>
      </c>
      <c r="F205" s="1" t="str">
        <v>BioLegend</v>
      </c>
      <c r="G205" s="1" t="str">
        <v>Delhi</v>
      </c>
      <c r="H205" t="str">
        <v>Priyanka Madam</v>
      </c>
      <c r="I205" t="str">
        <v>Local</v>
      </c>
    </row>
    <row r="206" spans="1:9" x14ac:dyDescent="0.25">
      <c r="A206" s="1" t="str">
        <v>LSM 1077</v>
      </c>
      <c r="B206" s="1">
        <v>0</v>
      </c>
      <c r="C206" s="1">
        <v>3</v>
      </c>
      <c r="D206" s="1" t="str">
        <v>stock</v>
      </c>
      <c r="E206" s="1">
        <v>4</v>
      </c>
      <c r="F206" s="1" t="str">
        <v>Genexis Biotech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 t="str">
        <v>VS15T91</v>
      </c>
      <c r="B207" s="1" t="str">
        <v>VicaSpin Turbo 15 3000 MWCO</v>
      </c>
      <c r="C207" s="1">
        <v>3</v>
      </c>
      <c r="D207" s="1" t="str">
        <v>Stock</v>
      </c>
      <c r="E207" s="1" t="str">
        <v>RT</v>
      </c>
      <c r="F207" s="1" t="str">
        <v>Sartorius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421101</v>
      </c>
      <c r="B208" s="1" t="str">
        <v>TMB substrate set  110mlx2</v>
      </c>
      <c r="C208" s="1">
        <v>3</v>
      </c>
      <c r="D208" s="1" t="str">
        <v>Stock</v>
      </c>
      <c r="E208" s="1">
        <v>4</v>
      </c>
      <c r="F208" s="1" t="str">
        <v>BioLegend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 t="str">
        <v>B-002000-UB-100</v>
      </c>
      <c r="B209" s="1" t="str">
        <v>5X siRNA Buffer  100ml</v>
      </c>
      <c r="C209" s="1">
        <v>3</v>
      </c>
      <c r="D209" s="1" t="str">
        <v>Stock</v>
      </c>
      <c r="E209" s="1">
        <v>4</v>
      </c>
      <c r="F209" s="1" t="str">
        <v>DHARMACON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 t="str">
        <v>T-2001-02</v>
      </c>
      <c r="B210" s="1" t="str">
        <v>DharmaFECT 1 Transfection Reagent  0.75 mL</v>
      </c>
      <c r="C210" s="1">
        <v>3</v>
      </c>
      <c r="D210" s="1" t="str">
        <v>Stock</v>
      </c>
      <c r="E210" s="1">
        <v>4</v>
      </c>
      <c r="F210" s="1" t="str">
        <v>DHARMACON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 t="str">
        <v>T-2001-03</v>
      </c>
      <c r="B211" s="1" t="str">
        <v>DharmaFECT 1 Transfection Reagent  1.5ml</v>
      </c>
      <c r="C211" s="1">
        <v>3</v>
      </c>
      <c r="D211" s="1" t="str">
        <v>Stock</v>
      </c>
      <c r="E211" s="1">
        <v>4</v>
      </c>
      <c r="F211" s="1" t="str">
        <v>DHARMACON</v>
      </c>
      <c r="G211" s="1" t="str">
        <v>STOCK</v>
      </c>
      <c r="H211" t="str">
        <v>Stock</v>
      </c>
      <c r="I211" t="str">
        <v>STOCK</v>
      </c>
    </row>
    <row r="212" spans="1:9" x14ac:dyDescent="0.25">
      <c r="A212" s="1">
        <v>421601</v>
      </c>
      <c r="B212" s="1" t="str">
        <v>ELISA Wash Buffer (20X)</v>
      </c>
      <c r="C212" s="1">
        <v>3</v>
      </c>
      <c r="D212" s="1" t="str">
        <v>BIO SOLUTION</v>
      </c>
      <c r="E212" s="1" t="str">
        <v>rt</v>
      </c>
      <c r="F212" s="1" t="str">
        <v>BioLegend</v>
      </c>
      <c r="G212" s="1" t="str">
        <v>Hyderabad</v>
      </c>
      <c r="H212" t="str">
        <v>Saturday (11-10-2025)</v>
      </c>
      <c r="I212" t="str">
        <v>OutStation</v>
      </c>
    </row>
    <row r="213" spans="1:9" x14ac:dyDescent="0.25">
      <c r="A213" s="1">
        <v>302212</v>
      </c>
      <c r="B213" s="1" t="str">
        <v>anti-human CD19</v>
      </c>
      <c r="C213" s="1">
        <v>3</v>
      </c>
      <c r="D213" s="1" t="str">
        <v>MICRO VAPI</v>
      </c>
      <c r="E213" s="1">
        <v>4</v>
      </c>
      <c r="F213" s="1" t="str">
        <v>BioLegend</v>
      </c>
      <c r="G213" s="1" t="str">
        <v>Gujrat</v>
      </c>
      <c r="H213" t="str">
        <v>Saturday (11-10-2025)</v>
      </c>
      <c r="I213" t="str">
        <v>OutStation</v>
      </c>
    </row>
    <row r="214" spans="1:9" x14ac:dyDescent="0.25">
      <c r="A214" s="1">
        <v>303508</v>
      </c>
      <c r="B214" s="1" t="str">
        <v>anti-human CD38</v>
      </c>
      <c r="C214" s="1">
        <v>3</v>
      </c>
      <c r="D214" s="1" t="str">
        <v>MICRO VAPI</v>
      </c>
      <c r="E214" s="1">
        <v>4</v>
      </c>
      <c r="F214" s="1" t="str">
        <v>BioLegend</v>
      </c>
      <c r="G214" s="1" t="str">
        <v>Gujrat</v>
      </c>
      <c r="H214" t="str">
        <v>Saturday (11-10-2025)</v>
      </c>
      <c r="I214" t="str">
        <v>OutStation</v>
      </c>
    </row>
    <row r="215" spans="1:9" x14ac:dyDescent="0.25">
      <c r="A215" s="1">
        <v>366608</v>
      </c>
      <c r="B215" s="1" t="str">
        <v>anti-human CD33</v>
      </c>
      <c r="C215" s="1">
        <v>3</v>
      </c>
      <c r="D215" s="1" t="str">
        <v>MICRO VAPI</v>
      </c>
      <c r="E215" s="1">
        <v>4</v>
      </c>
      <c r="F215" s="1" t="str">
        <v>BioLegend</v>
      </c>
      <c r="G215" s="1" t="str">
        <v>Gujrat</v>
      </c>
      <c r="H215" t="str">
        <v>Saturday (11-10-2025)</v>
      </c>
      <c r="I215" t="str">
        <v>OutStation</v>
      </c>
    </row>
    <row r="216" spans="1:9" x14ac:dyDescent="0.25">
      <c r="A216" s="1" t="str">
        <v>VS04T01</v>
      </c>
      <c r="B216" s="1" t="str">
        <v>VicaSpin Turbo 4 10000 MWCO</v>
      </c>
      <c r="C216" s="1">
        <v>4</v>
      </c>
      <c r="D216" s="1" t="str">
        <v>Stock</v>
      </c>
      <c r="E216" s="1" t="str">
        <v>RT</v>
      </c>
      <c r="F216" s="1" t="str">
        <v>Sartorius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 t="str">
        <v>VS15TR01</v>
      </c>
      <c r="B217" s="1" t="str">
        <v>VicaSpin Turbo 15 RC 10000 MWCO</v>
      </c>
      <c r="C217" s="1">
        <v>4</v>
      </c>
      <c r="D217" s="1" t="str">
        <v>RG SONS</v>
      </c>
      <c r="E217" s="1" t="str">
        <v>RT</v>
      </c>
      <c r="F217" s="1" t="str">
        <v>Sartorius</v>
      </c>
      <c r="G217" s="1" t="str">
        <v>Lucknow</v>
      </c>
      <c r="H217" t="str">
        <v>Saturday (11-10-2025)</v>
      </c>
      <c r="I217" t="str">
        <v>OutStation</v>
      </c>
    </row>
    <row r="218" spans="1:9" x14ac:dyDescent="0.25">
      <c r="A218" s="1" t="str">
        <v>VS15T21</v>
      </c>
      <c r="B218" s="1" t="str">
        <v>Vivaspin® Turbo 15 Centrifugal Concentrator Polyethersulfone, 12 pc</v>
      </c>
      <c r="C218" s="1">
        <v>4</v>
      </c>
      <c r="D218" s="1" t="str">
        <v>Stock</v>
      </c>
      <c r="E218" s="1" t="str">
        <v>RT</v>
      </c>
      <c r="F218" s="1" t="str">
        <v>Sartorius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193982</v>
      </c>
      <c r="B219" s="1" t="str">
        <v>Acrylamide, Molecular Biology Reagent 1 KG</v>
      </c>
      <c r="C219" s="1">
        <v>4</v>
      </c>
      <c r="D219" s="1" t="str">
        <v>Stock</v>
      </c>
      <c r="E219" s="1" t="str">
        <v>RT</v>
      </c>
      <c r="F219" s="1" t="str">
        <v>Mp Bio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41003</v>
      </c>
      <c r="B220" s="1" t="str">
        <v>GelRed® Nucleic Acid Stain, 10,000X in water (trial size): (0.1mL)</v>
      </c>
      <c r="C220" s="1">
        <v>4</v>
      </c>
      <c r="D220" s="1" t="str">
        <v>Stock</v>
      </c>
      <c r="E220" s="1" t="str">
        <v>RT</v>
      </c>
      <c r="F220" s="1" t="str">
        <v>Biotium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556002</v>
      </c>
      <c r="B221" s="1" t="str">
        <v xml:space="preserve">Recombinant Mouse IL-9 </v>
      </c>
      <c r="C221" s="1">
        <v>5</v>
      </c>
      <c r="D221" s="1" t="str">
        <v>Opening Stock</v>
      </c>
      <c r="E221" s="1">
        <v>-20</v>
      </c>
      <c r="F221" s="1" t="str">
        <v>BioLegend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 t="str">
        <v>HBM-EXP-B2.5</v>
      </c>
      <c r="B222" s="1" t="str">
        <v>Test-Exosomes one step isolation from plasma and serum 2.5ml</v>
      </c>
      <c r="C222" s="1">
        <v>5</v>
      </c>
      <c r="D222" s="1" t="str">
        <v>Sample (PM)</v>
      </c>
      <c r="E222" s="1">
        <v>4</v>
      </c>
      <c r="F222" s="1" t="str">
        <v>Hansa Biomed</v>
      </c>
      <c r="G222" s="1" t="str">
        <v>delhi</v>
      </c>
      <c r="H222" t="str">
        <v>Priyanka Madam</v>
      </c>
      <c r="I222" t="str">
        <v>Local</v>
      </c>
    </row>
    <row r="223" spans="1:9" x14ac:dyDescent="0.25">
      <c r="A223" s="1">
        <v>626812</v>
      </c>
      <c r="B223" s="1" t="str">
        <v>Alexa Fluor® 488 anti-c-Myc Antibody  100µg</v>
      </c>
      <c r="C223" s="1">
        <v>5</v>
      </c>
      <c r="D223" s="1" t="str">
        <v>AURIGINE ONCO</v>
      </c>
      <c r="E223" s="1">
        <v>4</v>
      </c>
      <c r="F223" s="1" t="str">
        <v>BioLegend</v>
      </c>
      <c r="G223" s="1" t="str">
        <v>Banglore</v>
      </c>
      <c r="H223" t="str">
        <v>Stock</v>
      </c>
      <c r="I223" t="str">
        <v>OutStation</v>
      </c>
    </row>
    <row r="224" spans="1:9" x14ac:dyDescent="0.25">
      <c r="A224" s="1" t="str">
        <v>B-003000-WB-100</v>
      </c>
      <c r="B224" s="1" t="str">
        <v>Molecular Grade RNase-free water  100ml</v>
      </c>
      <c r="C224" s="1">
        <v>5</v>
      </c>
      <c r="D224" s="1" t="str">
        <v>Stock</v>
      </c>
      <c r="E224" s="1">
        <v>4</v>
      </c>
      <c r="F224" s="1" t="str">
        <v>DHARMACON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D-001810-10-05</v>
      </c>
      <c r="B225" s="1" t="str">
        <v>ON-TARGETplus Non-targeting Pool  5nmol</v>
      </c>
      <c r="C225" s="1">
        <v>5</v>
      </c>
      <c r="D225" s="1" t="str">
        <v>Stock</v>
      </c>
      <c r="E225" s="1">
        <v>-20</v>
      </c>
      <c r="F225" s="1" t="str">
        <v>DHARMACON</v>
      </c>
      <c r="G225" s="1" t="str">
        <v>STOCK</v>
      </c>
      <c r="H225" t="str">
        <v>Stock</v>
      </c>
      <c r="I225" t="str">
        <v>STOCK</v>
      </c>
    </row>
    <row r="226" spans="1:9" x14ac:dyDescent="0.25">
      <c r="A226" s="1">
        <v>310910</v>
      </c>
      <c r="B226" s="1" t="str">
        <v>anti-human CD69</v>
      </c>
      <c r="C226" s="1">
        <v>5</v>
      </c>
      <c r="D226" s="1" t="str">
        <v>MICRO VAPI</v>
      </c>
      <c r="E226" s="1">
        <v>4</v>
      </c>
      <c r="F226" s="1" t="str">
        <v>BioLegend</v>
      </c>
      <c r="G226" s="1" t="str">
        <v>Gujrat</v>
      </c>
      <c r="H226" t="str">
        <v>Saturday (11-10-2025)</v>
      </c>
      <c r="I226" t="str">
        <v>OutStation</v>
      </c>
    </row>
    <row r="227" spans="1:9" x14ac:dyDescent="0.25">
      <c r="A227" s="1">
        <v>343512</v>
      </c>
      <c r="B227" s="1" t="str">
        <v>anti-human CD34</v>
      </c>
      <c r="C227" s="1">
        <v>5</v>
      </c>
      <c r="D227" s="1" t="str">
        <v>MICRO VAPI</v>
      </c>
      <c r="E227" s="1">
        <v>4</v>
      </c>
      <c r="F227" s="1" t="str">
        <v>BioLegend</v>
      </c>
      <c r="G227" s="1" t="str">
        <v>Gujrat</v>
      </c>
      <c r="H227" t="str">
        <v>Saturday (11-10-2025)</v>
      </c>
      <c r="I227" t="str">
        <v>OutStation</v>
      </c>
    </row>
    <row r="228" spans="1:9" x14ac:dyDescent="0.25">
      <c r="A228" s="1">
        <v>420404</v>
      </c>
      <c r="B228" s="1" t="str">
        <v>7-AAD Viability Staining Solution</v>
      </c>
      <c r="C228" s="1">
        <v>5</v>
      </c>
      <c r="D228" s="1" t="str">
        <v>MICRO VAPI</v>
      </c>
      <c r="E228" s="1">
        <v>4</v>
      </c>
      <c r="F228" s="1" t="str">
        <v>BioLegend</v>
      </c>
      <c r="G228" s="1" t="str">
        <v>Gujrat</v>
      </c>
      <c r="H228" t="str">
        <v>Saturday (11-10-2025)</v>
      </c>
      <c r="I228" t="str">
        <v>OutStation</v>
      </c>
    </row>
    <row r="229" spans="1:9" x14ac:dyDescent="0.25">
      <c r="A229" s="1">
        <v>6552050</v>
      </c>
      <c r="B229" s="1" t="str">
        <v xml:space="preserve">SPINeasy DNA Kit for Blood  </v>
      </c>
      <c r="C229" s="1">
        <v>6</v>
      </c>
      <c r="D229" s="1" t="str">
        <v>Stock</v>
      </c>
      <c r="E229" s="1" t="str">
        <v>RT</v>
      </c>
      <c r="F229" s="1" t="str">
        <v>Mp Bio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>
        <v>421403</v>
      </c>
      <c r="B230" s="1" t="str">
        <v>FOXP3 Fix/Perm Buffer Set</v>
      </c>
      <c r="C230" s="1">
        <v>7</v>
      </c>
      <c r="D230" s="1" t="str">
        <v>Opening Stock</v>
      </c>
      <c r="E230" s="1">
        <v>4</v>
      </c>
      <c r="F230" s="1" t="str">
        <v>BioLegend</v>
      </c>
      <c r="G230" s="1" t="str">
        <v>STOCK</v>
      </c>
      <c r="H230" t="str">
        <v>Stock</v>
      </c>
      <c r="I230" t="str">
        <v>STOCK</v>
      </c>
    </row>
    <row r="231" spans="1:9" x14ac:dyDescent="0.25">
      <c r="A231" s="1">
        <v>25021.5</v>
      </c>
      <c r="B231" s="1" t="str">
        <v>i-Taq (W/O dNTP) DNA Polymerase</v>
      </c>
      <c r="C231" s="1">
        <v>7</v>
      </c>
      <c r="D231" s="1" t="str">
        <v>stock</v>
      </c>
      <c r="E231" s="1">
        <v>-20</v>
      </c>
      <c r="F231" s="1" t="str">
        <v>Intron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 t="str">
        <v>092913726</v>
      </c>
      <c r="B232" s="1" t="str">
        <v>Adult Bovine Serum, Sterile Filtered, New Zealand Origin 1kg (970ML)</v>
      </c>
      <c r="C232" s="1">
        <v>7</v>
      </c>
      <c r="D232" s="1" t="str">
        <v>Stock</v>
      </c>
      <c r="E232" s="1">
        <v>-20</v>
      </c>
      <c r="F232" s="1" t="str">
        <v>MP Bio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>
        <v>16533</v>
      </c>
      <c r="B233" s="1" t="str">
        <v>MiniSart High Flow 0.45 µm</v>
      </c>
      <c r="C233" s="1">
        <v>9</v>
      </c>
      <c r="D233" s="1" t="str">
        <v>Stock</v>
      </c>
      <c r="E233" s="1" t="str">
        <v>RT</v>
      </c>
      <c r="F233" s="1" t="str">
        <v>Sartorius</v>
      </c>
      <c r="G233" s="1" t="str">
        <v>STOCK</v>
      </c>
      <c r="H233" t="str">
        <v>Stock</v>
      </c>
      <c r="I233" t="str">
        <v>STOCK</v>
      </c>
    </row>
    <row r="234" spans="1:9" x14ac:dyDescent="0.25">
      <c r="A234" s="1">
        <v>25021.5</v>
      </c>
      <c r="B234" s="1" t="str">
        <v>i-Taq (W/O dNTP) DNA Polymerase</v>
      </c>
      <c r="C234" s="1">
        <v>10</v>
      </c>
      <c r="D234" s="1" t="str">
        <v>STOCK</v>
      </c>
      <c r="E234" s="1">
        <v>-20</v>
      </c>
      <c r="F234" s="1" t="str">
        <v>Intron</v>
      </c>
      <c r="G234" s="1" t="str">
        <v>STOCK</v>
      </c>
      <c r="H234" t="str">
        <v>Stock</v>
      </c>
      <c r="I234" t="str">
        <v>STOCK</v>
      </c>
    </row>
    <row r="235" spans="1:9" x14ac:dyDescent="0.25">
      <c r="A235" s="1" t="str">
        <v>092913726</v>
      </c>
      <c r="B235" s="1" t="str">
        <v>Adult Bovine Serum, Sterile Filtered, New Zealand Origin 1kg (970ML)</v>
      </c>
      <c r="C235" s="1">
        <v>10</v>
      </c>
      <c r="D235" s="1" t="str">
        <v>Stock</v>
      </c>
      <c r="E235" s="1">
        <v>-20</v>
      </c>
      <c r="F235" s="1" t="str">
        <v>Mp Bio</v>
      </c>
      <c r="G235" s="1" t="str">
        <v>STOCK</v>
      </c>
      <c r="H235" t="str">
        <v>Stock</v>
      </c>
      <c r="I235" t="str">
        <v>STOCK</v>
      </c>
    </row>
    <row r="236" spans="1:9" x14ac:dyDescent="0.25">
      <c r="A236" s="1" t="str">
        <v>3617-1</v>
      </c>
      <c r="B236" s="1">
        <v>0</v>
      </c>
      <c r="C236" s="1">
        <v>10</v>
      </c>
      <c r="D236" s="1" t="str">
        <v>SUN PHARMA</v>
      </c>
      <c r="E236" s="1">
        <v>-20</v>
      </c>
      <c r="F236" s="1" t="str">
        <v>MABTECH</v>
      </c>
      <c r="G236" s="1" t="str">
        <v>Gujrat</v>
      </c>
      <c r="H236">
        <v>0</v>
      </c>
      <c r="I236" t="str">
        <v>OutStation</v>
      </c>
    </row>
    <row r="237" spans="1:9" x14ac:dyDescent="0.25">
      <c r="A237" s="1">
        <v>16532</v>
      </c>
      <c r="B237" s="1" t="str">
        <v>MiniSart High Flow 0.22 µm</v>
      </c>
      <c r="C237" s="1">
        <v>15</v>
      </c>
      <c r="D237" s="1" t="str">
        <v>Stock</v>
      </c>
      <c r="E237" s="1" t="str">
        <v>RT</v>
      </c>
      <c r="F237" s="1" t="str">
        <v>Sartorius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>
        <v>16532</v>
      </c>
      <c r="B238" s="1" t="str">
        <v>MiniSart High Flow 0.22 µm</v>
      </c>
      <c r="C238" s="1">
        <v>18</v>
      </c>
      <c r="D238" s="1" t="str">
        <v>Stock</v>
      </c>
      <c r="E238" s="1" t="str">
        <v>RT</v>
      </c>
      <c r="F238" s="1" t="str">
        <v>Sartorius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>
        <v>423501</v>
      </c>
      <c r="B239" s="1" t="str">
        <v>Nunc™ MaxiSorp™ ELISA Plates, Uncoated</v>
      </c>
      <c r="C239" s="1">
        <v>20</v>
      </c>
      <c r="D239" s="1" t="str">
        <v>MICRO VAPI</v>
      </c>
      <c r="E239" s="1" t="str">
        <v>RT</v>
      </c>
      <c r="F239" s="1" t="str">
        <v>BioLegend</v>
      </c>
      <c r="G239" s="1" t="str">
        <v>Gujrat</v>
      </c>
      <c r="H239" t="str">
        <v>Saturday (11-10-2025)</v>
      </c>
      <c r="I239" t="str">
        <v>OutStation</v>
      </c>
    </row>
    <row r="240" spans="1:9" x14ac:dyDescent="0.25">
      <c r="A240" s="1">
        <v>16532</v>
      </c>
      <c r="B240" s="1" t="str">
        <v>MiniSart High Flow 0.22 µm</v>
      </c>
      <c r="C240" s="1">
        <v>23</v>
      </c>
      <c r="D240" s="1" t="str">
        <v>OPENING STOCK</v>
      </c>
      <c r="E240" s="1" t="str">
        <v>RT</v>
      </c>
      <c r="F240" s="1" t="str">
        <v>Sartorius</v>
      </c>
      <c r="G240" s="1" t="str">
        <v>STOCK</v>
      </c>
      <c r="H240" t="str">
        <v>Stock</v>
      </c>
      <c r="I240" t="str">
        <v>STOCK</v>
      </c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3446</v>
      </c>
      <c r="M1" s="1" t="s">
        <v>3447</v>
      </c>
      <c r="N1" s="1" t="s">
        <v>3448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(11-10-2025)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(11-10-2025)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Saturday (11-10-2025)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(11-10-2025)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 t="str">
        <v>Mohan Sir, (Demo) Saturday (11-10-2025)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0</v>
      </c>
      <c r="I3391">
        <v>10</v>
      </c>
      <c r="J3391" t="str">
        <v>Gujrat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0</v>
      </c>
      <c r="I3393">
        <v>2</v>
      </c>
      <c r="J3393" t="str">
        <v>Gujrat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0</v>
      </c>
      <c r="I3394">
        <v>2</v>
      </c>
      <c r="J3394" t="str">
        <v>Mumbai</v>
      </c>
      <c r="K3394">
        <v>0</v>
      </c>
    </row>
    <row r="3395" spans="1:11" x14ac:dyDescent="0.25">
      <c r="A3395">
        <v>0</v>
      </c>
      <c r="B3395">
        <v>0</v>
      </c>
      <c r="C3395">
        <v>0</v>
      </c>
      <c r="D3395" s="6">
        <v>0</v>
      </c>
      <c r="E3395" s="6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3449</v>
      </c>
      <c r="D1" s="50" t="s">
        <v>6</v>
      </c>
      <c r="E1" s="50" t="s">
        <v>3450</v>
      </c>
      <c r="F1" s="50" t="s">
        <v>2534</v>
      </c>
      <c r="G1" s="50" t="s">
        <v>3451</v>
      </c>
      <c r="H1" s="50"/>
      <c r="I1" s="50" t="s">
        <v>3452</v>
      </c>
      <c r="J1" s="50" t="s">
        <v>3454</v>
      </c>
      <c r="K1" s="50" t="s">
        <v>3453</v>
      </c>
      <c r="L1" s="50" t="s">
        <v>3455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3125</v>
      </c>
      <c r="E2" s="25">
        <f ca="1">SUMIF('Report 2'!A:N,'Brand Wise Report'!A2,'Report 2'!M:M)</f>
        <v>49834671.626666501</v>
      </c>
      <c r="F2" s="25">
        <f ca="1">SUMIF('Report 2'!A:N,'Brand Wise Report'!A2,'Report 2'!I:I)</f>
        <v>240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41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199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93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14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14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56</v>
      </c>
      <c r="E33" s="25">
        <f ca="1">SUMIF('Report 2'!A:N,'Brand Wise Report'!A33,'Report 2'!M:M)</f>
        <v>426710</v>
      </c>
      <c r="F33" s="25">
        <f ca="1">SUMIF('Report 2'!A:N,'Brand Wise Report'!A33,'Report 2'!I:I)</f>
        <v>93</v>
      </c>
      <c r="G33" s="25">
        <f ca="1">SUMIF('Report 2'!A:N,'Brand Wise Report'!A33,'Report 2'!N:N)</f>
        <v>392670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6</v>
      </c>
      <c r="L33" s="25">
        <f>SUMIFS('Report 2'!N:N,'Report 2'!A:A,A33,'Report 2'!J:J,"&lt;&gt;stock")</f>
        <v>47000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3456</v>
      </c>
      <c r="B39" s="50">
        <f t="shared" ref="B39:G39" ca="1" si="0">SUM(B2:B38)</f>
        <v>4576</v>
      </c>
      <c r="C39" s="50">
        <f t="shared" ca="1" si="0"/>
        <v>83937412.629999816</v>
      </c>
      <c r="D39" s="50">
        <f t="shared" ca="1" si="0"/>
        <v>4102</v>
      </c>
      <c r="E39" s="50">
        <f t="shared" ca="1" si="0"/>
        <v>80774518.036666512</v>
      </c>
      <c r="F39" s="50">
        <f t="shared" ca="1" si="0"/>
        <v>474</v>
      </c>
      <c r="G39" s="50">
        <f t="shared" ca="1" si="0"/>
        <v>3162894.5933333333</v>
      </c>
      <c r="H39" s="50"/>
      <c r="I39" s="50">
        <f>SUM(I2:I38)</f>
        <v>232</v>
      </c>
      <c r="J39" s="50">
        <f>SUM(J2:J38)</f>
        <v>2157095.58</v>
      </c>
      <c r="K39" s="50">
        <f>SUM(K2:K38)</f>
        <v>242</v>
      </c>
      <c r="L39" s="50">
        <f>SUM(L2:L38)</f>
        <v>1005799.0133333333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2025-10-09T09:45:29Z</dcterms:modified>
  <cp:contentStatus/>
</cp:coreProperties>
</file>