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BA9199EC-96E1-4023-B561-D20D910A087F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Report'!$A$1:$I$238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MasterSheet!$A$1:$AC$3411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410" i="1" l="1"/>
  <c r="G3410" i="1" s="1"/>
  <c r="F3411" i="1"/>
  <c r="G3411" i="1" s="1"/>
  <c r="F3409" i="1"/>
  <c r="G3409" i="1" s="1"/>
  <c r="F3408" i="1"/>
  <c r="G3408" i="1" s="1"/>
  <c r="Y3408" i="1"/>
  <c r="Z3408" i="1"/>
  <c r="AA3408" i="1"/>
  <c r="AB3408" i="1"/>
  <c r="AC3408" i="1"/>
  <c r="Y3409" i="1"/>
  <c r="Z3409" i="1"/>
  <c r="AA3409" i="1"/>
  <c r="AB3409" i="1"/>
  <c r="AC3409" i="1"/>
  <c r="Y3410" i="1"/>
  <c r="Z3410" i="1"/>
  <c r="AA3410" i="1"/>
  <c r="AB3410" i="1"/>
  <c r="AC3410" i="1"/>
  <c r="Y3411" i="1"/>
  <c r="Z3411" i="1"/>
  <c r="AA3411" i="1"/>
  <c r="AB3411" i="1"/>
  <c r="AC3411" i="1"/>
  <c r="V3408" i="1"/>
  <c r="V3409" i="1"/>
  <c r="V3410" i="1"/>
  <c r="V3411" i="1"/>
  <c r="L3408" i="1"/>
  <c r="L3409" i="1"/>
  <c r="L3410" i="1"/>
  <c r="L3411" i="1"/>
  <c r="Y3279" i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F3285" i="1" s="1"/>
  <c r="G3285" i="1" s="1"/>
  <c r="AC3285" i="1"/>
  <c r="Y3286" i="1"/>
  <c r="Z3286" i="1"/>
  <c r="AA3286" i="1"/>
  <c r="AB3286" i="1"/>
  <c r="F3286" i="1" s="1"/>
  <c r="G3286" i="1" s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F3289" i="1" s="1"/>
  <c r="G3289" i="1" s="1"/>
  <c r="AC3289" i="1"/>
  <c r="Y3290" i="1"/>
  <c r="Z3290" i="1"/>
  <c r="AA3290" i="1"/>
  <c r="AB3290" i="1"/>
  <c r="F3290" i="1" s="1"/>
  <c r="G3290" i="1" s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F3301" i="1" s="1"/>
  <c r="G3301" i="1" s="1"/>
  <c r="AC3301" i="1"/>
  <c r="Y3302" i="1"/>
  <c r="Z3302" i="1"/>
  <c r="AA3302" i="1"/>
  <c r="AB3302" i="1"/>
  <c r="F3302" i="1" s="1"/>
  <c r="G3302" i="1" s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F3305" i="1" s="1"/>
  <c r="G3305" i="1" s="1"/>
  <c r="AC3305" i="1"/>
  <c r="Y3306" i="1"/>
  <c r="Z3306" i="1"/>
  <c r="AA3306" i="1"/>
  <c r="AB3306" i="1"/>
  <c r="F3306" i="1" s="1"/>
  <c r="G3306" i="1" s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F3309" i="1" s="1"/>
  <c r="G3309" i="1" s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F3313" i="1" s="1"/>
  <c r="G3313" i="1" s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F3317" i="1" s="1"/>
  <c r="G3317" i="1" s="1"/>
  <c r="AC3317" i="1"/>
  <c r="Y3318" i="1"/>
  <c r="Z3318" i="1"/>
  <c r="AA3318" i="1"/>
  <c r="AB3318" i="1"/>
  <c r="F3318" i="1" s="1"/>
  <c r="G3318" i="1" s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AC3321" i="1"/>
  <c r="Y3322" i="1"/>
  <c r="Z3322" i="1"/>
  <c r="AA3322" i="1"/>
  <c r="AB3322" i="1"/>
  <c r="F3322" i="1" s="1"/>
  <c r="G3322" i="1" s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F3329" i="1" s="1"/>
  <c r="G3329" i="1" s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F3333" i="1" s="1"/>
  <c r="G3333" i="1" s="1"/>
  <c r="AC3333" i="1"/>
  <c r="Y3334" i="1"/>
  <c r="Z3334" i="1"/>
  <c r="AA3334" i="1"/>
  <c r="AB3334" i="1"/>
  <c r="F3334" i="1" s="1"/>
  <c r="G3334" i="1" s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F3337" i="1" s="1"/>
  <c r="G3337" i="1" s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F3341" i="1" s="1"/>
  <c r="G3341" i="1" s="1"/>
  <c r="AC3341" i="1"/>
  <c r="Y3342" i="1"/>
  <c r="Z3342" i="1"/>
  <c r="AA3342" i="1"/>
  <c r="AB3342" i="1"/>
  <c r="F3342" i="1" s="1"/>
  <c r="G3342" i="1" s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F3345" i="1" s="1"/>
  <c r="G3345" i="1" s="1"/>
  <c r="AC3345" i="1"/>
  <c r="Y3346" i="1"/>
  <c r="Z3346" i="1"/>
  <c r="AA3346" i="1"/>
  <c r="AB3346" i="1"/>
  <c r="F3346" i="1" s="1"/>
  <c r="G3346" i="1" s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F3349" i="1" s="1"/>
  <c r="G3349" i="1" s="1"/>
  <c r="AC3349" i="1"/>
  <c r="Y3350" i="1"/>
  <c r="Z3350" i="1"/>
  <c r="AA3350" i="1"/>
  <c r="AB3350" i="1"/>
  <c r="F3350" i="1" s="1"/>
  <c r="G3350" i="1" s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AC3357" i="1"/>
  <c r="Y3358" i="1"/>
  <c r="Z3358" i="1"/>
  <c r="AA3358" i="1"/>
  <c r="AB3358" i="1"/>
  <c r="F3358" i="1" s="1"/>
  <c r="G3358" i="1" s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F3361" i="1" s="1"/>
  <c r="G3361" i="1" s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F3365" i="1" s="1"/>
  <c r="G3365" i="1" s="1"/>
  <c r="AC3365" i="1"/>
  <c r="Y3366" i="1"/>
  <c r="Z3366" i="1"/>
  <c r="AA3366" i="1"/>
  <c r="AB3366" i="1"/>
  <c r="F3366" i="1" s="1"/>
  <c r="G3366" i="1" s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F3369" i="1" s="1"/>
  <c r="G3369" i="1" s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F3373" i="1" s="1"/>
  <c r="G3373" i="1" s="1"/>
  <c r="AC3373" i="1"/>
  <c r="Y3374" i="1"/>
  <c r="Z3374" i="1"/>
  <c r="AA3374" i="1"/>
  <c r="AB3374" i="1"/>
  <c r="F3374" i="1" s="1"/>
  <c r="G3374" i="1" s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F3377" i="1" s="1"/>
  <c r="G3377" i="1" s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F3381" i="1" s="1"/>
  <c r="G3381" i="1" s="1"/>
  <c r="AC3381" i="1"/>
  <c r="Y3382" i="1"/>
  <c r="Z3382" i="1"/>
  <c r="AA3382" i="1"/>
  <c r="AB3382" i="1"/>
  <c r="F3382" i="1" s="1"/>
  <c r="G3382" i="1" s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AC3388" i="1"/>
  <c r="Y3389" i="1"/>
  <c r="Z3389" i="1"/>
  <c r="AA3389" i="1"/>
  <c r="AB3389" i="1"/>
  <c r="F3389" i="1" s="1"/>
  <c r="G3389" i="1" s="1"/>
  <c r="AC3389" i="1"/>
  <c r="Y3390" i="1"/>
  <c r="Z3390" i="1"/>
  <c r="AA3390" i="1"/>
  <c r="AB3390" i="1"/>
  <c r="F3390" i="1" s="1"/>
  <c r="G3390" i="1" s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AC3392" i="1"/>
  <c r="Y3393" i="1"/>
  <c r="Z3393" i="1"/>
  <c r="AA3393" i="1"/>
  <c r="AB3393" i="1"/>
  <c r="F3393" i="1" s="1"/>
  <c r="G3393" i="1" s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F3401" i="1" s="1"/>
  <c r="G3401" i="1" s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F3405" i="1" s="1"/>
  <c r="G3405" i="1" s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0" i="1"/>
  <c r="G3280" i="1" s="1"/>
  <c r="F3281" i="1"/>
  <c r="G3281" i="1" s="1"/>
  <c r="F3293" i="1"/>
  <c r="G3293" i="1" s="1"/>
  <c r="F3297" i="1"/>
  <c r="G3297" i="1" s="1"/>
  <c r="F3321" i="1"/>
  <c r="G3321" i="1" s="1"/>
  <c r="F3325" i="1"/>
  <c r="G3325" i="1" s="1"/>
  <c r="F3353" i="1"/>
  <c r="G3353" i="1" s="1"/>
  <c r="F3357" i="1"/>
  <c r="G3357" i="1" s="1"/>
  <c r="F3385" i="1"/>
  <c r="G3385" i="1" s="1"/>
  <c r="F3388" i="1"/>
  <c r="G3388" i="1" s="1"/>
  <c r="F3392" i="1"/>
  <c r="G3392" i="1" s="1"/>
  <c r="F3397" i="1"/>
  <c r="G3397" i="1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22" i="19"/>
  <c r="S23" i="19"/>
  <c r="S24" i="19"/>
  <c r="S25" i="19"/>
  <c r="S26" i="19"/>
  <c r="S27" i="19"/>
  <c r="S28" i="19"/>
  <c r="S29" i="19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F2882" i="1"/>
  <c r="G2882" i="1" s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J2645" i="25" s="1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J2887" i="25" s="1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J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25" i="25" l="1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F3066" i="25" l="1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3" i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<sst xmlns="http://schemas.openxmlformats.org/spreadsheetml/2006/main" count="22754" uniqueCount="4877">
  <si>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</si>
  <si>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</si>
  <si>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</si>
  <si>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</si>
  <si>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</si>
  <si>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</si>
  <si>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</si>
  <si>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</si>
  <si>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</si>
  <si>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</si>
  <si>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</si>
  <si>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</si>
  <si>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</si>
  <si>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</si>
  <si>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</si>
  <si>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</si>
  <si>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</si>
  <si>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</si>
  <si>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</si>
  <si>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</si>
  <si>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</si>
  <si>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</si>
  <si>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</si>
  <si>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</si>
  <si>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</si>
  <si>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</si>
  <si>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</si>
  <si>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</si>
  <si>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</si>
  <si>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</si>
  <si>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</si>
  <si>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</si>
  <si>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</si>
  <si>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</si>
  <si>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</si>
  <si>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</si>
  <si>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</si>
  <si>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</si>
  <si>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</si>
  <si>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</si>
  <si>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</si>
  <si>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</si>
  <si>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</si>
  <si>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</si>
  <si>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</si>
  <si>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</si>
  <si>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</si>
  <si>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</si>
  <si>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</si>
  <si>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</si>
  <si>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</si>
  <si>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</si>
  <si>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</si>
  <si>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</si>
  <si>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</si>
  <si>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</si>
  <si>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</si>
  <si>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</si>
  <si>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</si>
  <si>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</si>
  <si>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</si>
  <si>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</si>
  <si>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</si>
  <si>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</si>
  <si>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</si>
  <si>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</si>
  <si>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</si>
  <si>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</si>
  <si>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</si>
  <si>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</si>
  <si>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</si>
  <si>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</si>
  <si>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</si>
  <si>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</si>
  <si>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</si>
  <si>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</si>
  <si>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</si>
  <si>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</si>
  <si>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</si>
  <si>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</si>
  <si>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</si>
  <si>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</si>
  <si>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</si>
  <si>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</si>
  <si>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</si>
  <si>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</si>
  <si>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</si>
  <si>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</si>
  <si>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</si>
  <si>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</si>
  <si>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</si>
  <si>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</si>
  <si>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</si>
  <si>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</si>
  <si>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</si>
  <si>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</si>
  <si>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</si>
  <si>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</si>
  <si>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</si>
  <si>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</si>
  <si>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</si>
  <si>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</si>
  <si>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</si>
  <si>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</si>
  <si>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</si>
  <si>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</si>
  <si>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</si>
  <si>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</si>
  <si>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</si>
  <si>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</si>
  <si>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</si>
  <si>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</si>
  <si>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</si>
  <si>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</si>
  <si>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</si>
  <si>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</si>
  <si>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</si>
  <si>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</si>
  <si>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</si>
  <si>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</si>
  <si>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</si>
  <si>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</si>
  <si>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</si>
  <si>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</si>
  <si>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</si>
  <si>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</si>
  <si>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</si>
  <si>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</si>
  <si>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</si>
  <si>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</si>
  <si>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</si>
  <si>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</si>
  <si>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</si>
  <si>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</si>
  <si>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</si>
  <si>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</si>
  <si>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</si>
  <si>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</si>
  <si>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</si>
  <si>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</si>
  <si>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</si>
  <si>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</si>
  <si>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</si>
  <si>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</si>
  <si>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</si>
  <si>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</si>
  <si>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</si>
  <si>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</si>
  <si>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</si>
  <si>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</si>
  <si>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</si>
  <si>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</si>
  <si>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</si>
  <si>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</si>
  <si>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</si>
  <si>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</si>
  <si>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</si>
  <si>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</si>
  <si>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</si>
  <si>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</si>
  <si>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</si>
  <si>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</si>
  <si>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</si>
  <si>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</si>
  <si>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</si>
  <si>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</si>
  <si>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</si>
  <si>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</si>
  <si>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</si>
  <si>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</si>
  <si>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</si>
  <si>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</si>
  <si>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</si>
  <si>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</si>
  <si>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</si>
  <si>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</si>
  <si>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</si>
  <si>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</si>
  <si>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</si>
  <si>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</si>
  <si>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</si>
  <si>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</si>
  <si>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</si>
  <si>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</si>
  <si>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</si>
  <si>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</si>
  <si>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</si>
  <si>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</si>
  <si>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</si>
  <si>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</si>
  <si>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</si>
  <si>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</si>
  <si>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</si>
  <si>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</si>
  <si>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</si>
  <si>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</si>
  <si>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</si>
  <si>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</si>
  <si>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</si>
  <si>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</si>
  <si>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</si>
  <si>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</si>
  <si>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</si>
  <si>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</si>
  <si>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</si>
  <si>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</si>
  <si>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</si>
  <si>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</si>
  <si>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</si>
  <si>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</si>
  <si>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</si>
  <si>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</si>
  <si>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</si>
  <si>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</si>
  <si>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</si>
  <si>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</si>
  <si>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</si>
  <si>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</si>
  <si>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</si>
  <si>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</si>
  <si>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</si>
  <si>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</si>
  <si>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</si>
  <si>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</si>
  <si>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</si>
  <si>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</si>
  <si>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</si>
  <si>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</si>
  <si>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</si>
  <si>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</si>
  <si>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</si>
  <si>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</si>
  <si>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</si>
  <si>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</si>
  <si>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</si>
  <si>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</si>
  <si>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</si>
  <si>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</si>
  <si>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</si>
  <si>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</si>
  <si>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</si>
  <si>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</si>
  <si>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</si>
  <si>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</si>
  <si>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</si>
  <si>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</si>
  <si>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</si>
  <si>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</si>
  <si>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</si>
  <si>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</si>
  <si>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</si>
  <si>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</si>
  <si>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</si>
  <si>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</si>
  <si>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</si>
  <si>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</si>
  <si>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</si>
  <si>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</si>
  <si>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</si>
  <si>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</si>
  <si>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</si>
  <si>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</si>
  <si>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</si>
  <si>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</si>
  <si>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</si>
  <si>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</si>
  <si>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</si>
  <si>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</si>
  <si>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</si>
  <si>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</si>
  <si>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</si>
  <si>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</si>
  <si>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</si>
  <si>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</si>
  <si>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</si>
  <si>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</si>
  <si>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</si>
  <si>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</si>
  <si>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</si>
  <si>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</si>
  <si>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</si>
  <si>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</si>
  <si>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</si>
  <si>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</si>
  <si>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</si>
  <si>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</si>
  <si>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</si>
  <si>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</si>
  <si>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</si>
  <si>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</si>
  <si>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</si>
  <si>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</si>
  <si>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</si>
  <si>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</si>
  <si>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</si>
  <si>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</si>
  <si>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</si>
  <si>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</si>
  <si>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</si>
  <si>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</si>
  <si>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</si>
  <si>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</si>
  <si>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</si>
  <si>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</si>
  <si>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</si>
  <si>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</si>
  <si>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</si>
  <si>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</si>
  <si>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</si>
  <si>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</si>
  <si>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</si>
  <si>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</si>
  <si>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</si>
  <si>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</si>
  <si>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</si>
  <si>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</si>
  <si>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</si>
  <si>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</si>
  <si>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</si>
  <si>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</si>
  <si>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</si>
  <si>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</si>
  <si>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</si>
  <si>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</si>
  <si>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</si>
  <si>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</si>
  <si>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</si>
  <si>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</si>
  <si>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</si>
  <si>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</si>
  <si>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</si>
  <si>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</si>
  <si>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</si>
  <si>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</si>
  <si>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</si>
  <si>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</si>
  <si>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</si>
  <si>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</si>
  <si>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</si>
  <si>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</si>
  <si>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</si>
  <si>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</si>
  <si>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</si>
  <si>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</si>
  <si>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</si>
  <si>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</si>
  <si>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</si>
  <si>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</si>
  <si>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</si>
  <si>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</si>
  <si>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</si>
  <si>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</si>
  <si>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</si>
  <si>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</si>
  <si>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</si>
  <si>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</si>
  <si>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</si>
  <si>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</si>
  <si>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</si>
  <si>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</si>
  <si>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</si>
  <si>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</si>
  <si>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</si>
  <si>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</si>
  <si>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</si>
  <si>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</si>
  <si>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</si>
  <si>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</si>
  <si>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</si>
  <si>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</si>
  <si>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</si>
  <si>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</si>
  <si>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</si>
  <si>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</si>
  <si>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</si>
  <si>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</si>
  <si>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</si>
  <si>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</si>
  <si>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</si>
  <si>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</si>
  <si>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</si>
  <si>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</si>
  <si>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</si>
  <si>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</si>
  <si>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</si>
  <si>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</si>
  <si>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</si>
  <si>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</si>
  <si>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</si>
  <si>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</si>
  <si>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</si>
  <si>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</si>
  <si>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</si>
  <si>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</si>
  <si>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</si>
  <si>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</si>
  <si>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</si>
  <si>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</si>
  <si>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</si>
  <si>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</si>
  <si>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</si>
  <si>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</si>
  <si>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</si>
  <si>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</si>
  <si>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</si>
  <si>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</si>
  <si>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</si>
  <si>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</si>
  <si>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</si>
  <si>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</si>
  <si>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</si>
  <si>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</si>
  <si>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</si>
  <si>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</si>
  <si>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</si>
  <si>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</si>
  <si>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</si>
  <si>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</si>
  <si>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</si>
  <si>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</si>
  <si>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</si>
  <si>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</si>
  <si>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</si>
  <si>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</si>
  <si>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</si>
  <si>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</si>
  <si>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</si>
  <si>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</si>
  <si>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</si>
  <si>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</si>
  <si>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</si>
  <si>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</si>
  <si>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</si>
  <si>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</si>
  <si>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</si>
  <si>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</si>
  <si>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</si>
  <si>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</si>
  <si>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</si>
  <si>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</si>
  <si>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</si>
  <si>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</si>
  <si>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</si>
  <si>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</si>
  <si>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</si>
  <si>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</si>
  <si>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</si>
  <si>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</si>
  <si>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</si>
  <si>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</si>
  <si>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</si>
  <si>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</si>
  <si>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</si>
  <si>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</si>
  <si>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</si>
  <si>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</si>
  <si>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</si>
  <si>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</si>
  <si>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</si>
  <si>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</si>
  <si>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</si>
  <si>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</si>
  <si>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</si>
  <si>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</si>
  <si>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</si>
  <si>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</si>
  <si>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</si>
  <si>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</si>
  <si>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</si>
  <si>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</si>
  <si>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</si>
  <si>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</si>
  <si>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</si>
  <si>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</si>
  <si>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</si>
  <si>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</si>
  <si>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</si>
  <si>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</si>
  <si>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</si>
  <si>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</si>
  <si>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</si>
  <si>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</si>
  <si>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</si>
  <si>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</si>
  <si>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</si>
  <si>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</si>
  <si>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</si>
  <si>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</si>
  <si>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</si>
  <si>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</si>
  <si>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</si>
  <si>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</si>
  <si>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</si>
  <si>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</si>
  <si>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</si>
  <si>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</si>
  <si>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</si>
  <si>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</si>
  <si>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</si>
  <si>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</si>
  <si>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</si>
  <si>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</si>
  <si>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</si>
  <si>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</si>
  <si>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</si>
  <si>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</si>
  <si>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</si>
  <si>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</si>
  <si>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</si>
  <si>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</si>
  <si>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</si>
  <si>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</si>
  <si>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</si>
  <si>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</si>
  <si>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</si>
  <si>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</si>
  <si>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</si>
  <si>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</si>
  <si>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</si>
  <si>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</si>
  <si>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</si>
  <si>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</si>
  <si>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</si>
  <si>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</si>
  <si>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</si>
  <si>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</si>
  <si>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</si>
  <si>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</si>
  <si>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</si>
  <si>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</si>
  <si>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</si>
  <si>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</si>
  <si>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</si>
  <si>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</si>
  <si>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</si>
  <si>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</si>
  <si>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</si>
  <si>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</si>
  <si>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</si>
  <si>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</si>
  <si>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</si>
  <si>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</si>
  <si>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</si>
  <si>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</si>
  <si>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</si>
  <si>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</si>
  <si>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</si>
  <si>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</si>
  <si>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</si>
  <si>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</si>
  <si>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</si>
  <si>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</si>
  <si>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</si>
  <si>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</si>
  <si>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</si>
  <si>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</si>
  <si>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</si>
  <si>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</si>
  <si>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</si>
  <si>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</si>
  <si>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</si>
  <si>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</si>
  <si>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</si>
  <si>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</si>
  <si>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</si>
  <si>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</si>
  <si>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</si>
  <si>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</si>
  <si>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</si>
  <si>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</si>
  <si>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</si>
  <si>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</si>
  <si>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</si>
  <si>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</si>
  <si>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</si>
  <si>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</si>
  <si>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</si>
  <si>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</si>
  <si>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</si>
  <si>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</si>
  <si>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</si>
  <si>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</si>
  <si>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</si>
  <si>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</si>
  <si>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</si>
  <si>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</si>
  <si>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</si>
  <si>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</si>
  <si>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</si>
  <si>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</si>
  <si>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</si>
  <si>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</si>
  <si>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</si>
  <si>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</si>
  <si>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</si>
  <si>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</si>
  <si>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</si>
  <si>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</si>
  <si>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</si>
  <si>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</si>
  <si>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</si>
  <si>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</si>
  <si>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</si>
  <si>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</si>
  <si>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</si>
  <si>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</si>
  <si>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</si>
  <si>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</si>
  <si>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</si>
  <si>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</si>
  <si>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</si>
  <si>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</si>
  <si>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</si>
  <si>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</si>
  <si>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</si>
  <si>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</si>
  <si>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</si>
  <si>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</si>
  <si>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</si>
  <si>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</si>
  <si>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</si>
  <si>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</si>
  <si>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</si>
  <si>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</si>
  <si>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</si>
  <si>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</si>
  <si>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</si>
  <si>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</si>
  <si>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</si>
  <si>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</si>
  <si>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</si>
  <si>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</si>
  <si>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</si>
  <si>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</si>
  <si>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</si>
  <si>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</si>
  <si>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</si>
  <si>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</si>
  <si>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</si>
  <si>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</si>
  <si>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</si>
  <si>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</si>
  <si>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</si>
  <si>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</si>
  <si>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</si>
  <si>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</si>
  <si>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</si>
  <si>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</si>
  <si>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</si>
  <si>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</si>
  <si>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</si>
  <si>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</si>
  <si>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</si>
  <si>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</si>
  <si>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</si>
  <si>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</si>
  <si>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</si>
  <si>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</si>
  <si>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</si>
  <si>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</si>
  <si>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</si>
  <si>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</si>
  <si>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</si>
  <si>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</si>
  <si>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</si>
  <si>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</si>
  <si>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</si>
  <si>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</si>
  <si>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</si>
  <si>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</si>
  <si>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</si>
  <si>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</si>
  <si>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</si>
  <si>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</si>
  <si>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</si>
  <si>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</si>
  <si>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</si>
  <si>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</si>
  <si>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</si>
  <si>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</si>
  <si>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</si>
  <si>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</si>
  <si>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</si>
  <si>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</si>
  <si>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</si>
  <si>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</si>
  <si>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</si>
  <si>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</si>
  <si>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</si>
  <si>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</si>
  <si>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</si>
  <si>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</si>
  <si>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</si>
  <si>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</si>
  <si>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</si>
  <si>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</si>
  <si>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</si>
  <si>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</si>
  <si>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</si>
  <si>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</si>
  <si>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</si>
  <si>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</si>
  <si>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</si>
  <si>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</si>
  <si>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</si>
  <si>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</si>
  <si>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</si>
  <si>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</si>
  <si>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</si>
  <si>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</si>
  <si>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</si>
  <si>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</si>
  <si>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</si>
  <si>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</si>
  <si>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</si>
  <si>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</si>
  <si>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</si>
  <si>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</si>
  <si>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</si>
  <si>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</si>
  <si>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</si>
  <si>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</si>
  <si>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</si>
  <si>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</si>
  <si>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</si>
  <si>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</si>
  <si>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</si>
  <si>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</si>
  <si>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</si>
  <si>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</si>
  <si>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</si>
  <si>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</si>
  <si>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</si>
  <si>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</si>
  <si>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</si>
  <si>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</si>
  <si>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</si>
  <si>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</si>
  <si>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</si>
  <si>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</si>
  <si>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</si>
  <si>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</si>
  <si>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</si>
  <si>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</si>
  <si>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</si>
  <si>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</si>
  <si>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</si>
  <si>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</si>
  <si>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</si>
  <si>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</si>
  <si>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</si>
  <si>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</si>
  <si>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</si>
  <si>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</si>
  <si>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</si>
  <si>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</si>
  <si>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</si>
  <si>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</si>
  <si>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</si>
  <si>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</si>
  <si>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</si>
  <si>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</si>
  <si>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</si>
  <si>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</si>
  <si>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</si>
  <si>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</si>
  <si>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</si>
  <si>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</si>
  <si>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</si>
  <si>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</si>
  <si>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</si>
  <si>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</si>
  <si>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</si>
  <si>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</si>
  <si>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</si>
  <si>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</si>
  <si>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</si>
  <si>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</si>
  <si>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</si>
  <si>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</si>
  <si>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</si>
  <si>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</si>
  <si>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</si>
  <si>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</si>
  <si>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</si>
  <si>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</si>
  <si>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</si>
  <si>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</si>
  <si>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</si>
  <si>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</si>
  <si>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</si>
  <si>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</si>
  <si>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</si>
  <si>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</si>
  <si>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</si>
  <si>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</si>
  <si>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</si>
  <si>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</si>
  <si>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</si>
  <si>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</si>
  <si>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</si>
  <si>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</si>
  <si>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</si>
  <si>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</si>
  <si>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</si>
  <si>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</si>
  <si>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</si>
  <si>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</si>
  <si>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</si>
  <si>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</si>
  <si>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</si>
  <si>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</si>
  <si>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</si>
  <si>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</si>
  <si>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</si>
  <si>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</si>
  <si>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</si>
  <si>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</si>
  <si>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</si>
  <si>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</si>
  <si>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</si>
  <si>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</si>
  <si>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</si>
  <si>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</si>
  <si>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</si>
  <si>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</si>
  <si>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</si>
  <si>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</si>
  <si>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</si>
  <si>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</si>
  <si>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</si>
  <si>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</si>
  <si>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</si>
  <si>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</si>
  <si>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</si>
  <si>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</si>
  <si>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</si>
  <si>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</si>
  <si>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</si>
  <si>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</si>
  <si>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</si>
  <si>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</si>
  <si>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</si>
  <si>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</si>
  <si>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</si>
  <si>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</si>
  <si>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</si>
  <si>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</si>
  <si>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</si>
  <si>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</si>
  <si>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</si>
  <si>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</si>
  <si>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</si>
  <si>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</si>
  <si>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</si>
  <si>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</si>
  <si>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</si>
  <si>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</si>
  <si>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</si>
  <si>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</si>
  <si>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</si>
  <si>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</si>
  <si>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</si>
  <si>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</si>
  <si>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</si>
  <si>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</si>
  <si>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</si>
  <si>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</si>
  <si>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</si>
  <si>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</si>
  <si>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</si>
  <si>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</si>
  <si>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</si>
  <si>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</si>
  <si>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</si>
  <si>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</si>
  <si>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</si>
  <si>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</si>
  <si>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</si>
  <si>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</si>
  <si>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</si>
  <si>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</si>
  <si>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</si>
  <si>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</si>
  <si>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</si>
  <si>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</si>
  <si>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</si>
  <si>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</si>
  <si>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</si>
  <si>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</si>
  <si>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</si>
  <si>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</si>
  <si>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</si>
  <si>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</si>
  <si>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</si>
  <si>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</si>
  <si>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</si>
  <si>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</si>
  <si>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</si>
  <si>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</si>
  <si>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</si>
  <si>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</si>
  <si>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</si>
  <si>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</si>
  <si>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</si>
  <si>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</si>
  <si>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</si>
  <si>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</si>
  <si>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</si>
  <si>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</si>
  <si>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</si>
  <si>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</si>
  <si>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</si>
  <si>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</si>
  <si>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</si>
  <si>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</si>
  <si>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</si>
  <si>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</si>
  <si>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</si>
  <si>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</si>
  <si>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</si>
  <si>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</si>
  <si>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</si>
  <si>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</si>
  <si>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</si>
  <si>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</si>
  <si>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</si>
  <si>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</si>
  <si>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</si>
  <si>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</si>
  <si>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</si>
  <si>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</si>
  <si>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</si>
  <si>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</si>
  <si>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</si>
  <si>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</si>
  <si>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</si>
  <si>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</si>
  <si>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</si>
  <si>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</si>
  <si>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</si>
  <si>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</si>
  <si>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</si>
  <si>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</si>
  <si>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</si>
  <si>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</si>
  <si>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</si>
  <si>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</si>
  <si>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</si>
  <si>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</si>
  <si>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</si>
  <si>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</si>
  <si>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</si>
  <si>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</si>
  <si>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</si>
  <si>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</si>
  <si>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</si>
  <si>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</si>
  <si>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</si>
  <si>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</si>
  <si>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</si>
  <si>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</si>
  <si>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</si>
  <si>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</si>
  <si>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</si>
  <si>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</si>
  <si>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</si>
  <si>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</si>
  <si>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</si>
  <si>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</si>
  <si>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</si>
  <si>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</si>
  <si>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</si>
  <si>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</si>
  <si>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</si>
  <si>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</si>
  <si>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</si>
  <si>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</si>
  <si>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</si>
  <si>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</si>
  <si>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</si>
  <si>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</si>
  <si>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</si>
  <si>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</si>
  <si>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</si>
  <si>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</si>
  <si>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</si>
  <si>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</si>
  <si>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</si>
  <si>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</si>
  <si>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</si>
  <si>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</si>
  <si>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</si>
  <si>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</si>
  <si>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</si>
  <si>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</si>
  <si>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</si>
  <si>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</si>
  <si>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</si>
  <si>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</si>
  <si>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</si>
  <si>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</si>
  <si>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</si>
  <si>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</si>
  <si>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</si>
  <si>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</si>
  <si>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</si>
  <si>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</si>
  <si>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</si>
  <si>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</si>
  <si>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</si>
  <si>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</si>
  <si>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</si>
  <si>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</si>
  <si>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</si>
  <si>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</si>
  <si>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</si>
  <si>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</si>
  <si>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</si>
  <si>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</si>
  <si>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</si>
  <si>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</si>
  <si>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</si>
  <si>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</si>
  <si>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</si>
  <si>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</si>
  <si>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</si>
  <si>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</si>
  <si>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</si>
  <si>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</si>
  <si>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</si>
  <si>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</si>
  <si>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</si>
  <si>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</si>
  <si>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</si>
  <si>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</si>
  <si>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</si>
  <si>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</si>
  <si>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</si>
  <si>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</si>
  <si>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</si>
  <si>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</si>
  <si>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</si>
  <si>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</si>
  <si>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</si>
  <si>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</si>
  <si>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</si>
  <si>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</si>
  <si>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</si>
  <si>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</si>
  <si>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</si>
  <si>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</si>
  <si>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</si>
  <si>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</si>
  <si>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</si>
  <si>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</si>
  <si>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</si>
  <si>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</si>
  <si>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</si>
  <si>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</si>
  <si>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</si>
  <si>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</si>
  <si>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</si>
  <si>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</si>
  <si>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</si>
  <si>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</si>
  <si>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</si>
  <si>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</si>
  <si>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</si>
  <si>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</si>
  <si>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</si>
  <si>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</si>
  <si>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</si>
  <si>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</si>
  <si>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</si>
  <si>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</si>
  <si>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</si>
  <si>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</si>
  <si>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</si>
  <si>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</si>
  <si>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</si>
  <si>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</si>
  <si>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</si>
  <si>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</si>
  <si>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</si>
  <si>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</si>
  <si>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</si>
  <si>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</si>
  <si>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</si>
  <si>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</si>
  <si>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</si>
  <si>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</si>
  <si>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</si>
  <si>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</si>
  <si>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</si>
  <si>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</si>
  <si>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</si>
  <si>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</si>
  <si>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</si>
  <si>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</si>
  <si>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</si>
  <si>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</si>
  <si>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</si>
  <si>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</si>
  <si>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</si>
  <si>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</si>
  <si>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</si>
  <si>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</si>
  <si>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</si>
  <si>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</si>
  <si>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</si>
  <si>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</si>
  <si>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</si>
  <si>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</si>
  <si>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</si>
  <si>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</si>
  <si>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</si>
  <si>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</si>
  <si>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</si>
  <si>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</si>
  <si>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</si>
  <si>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</si>
  <si>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</si>
  <si>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</si>
  <si>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</si>
  <si>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</si>
  <si>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</si>
  <si>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</si>
  <si>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</si>
  <si>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</si>
  <si>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</si>
  <si>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</si>
  <si>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</si>
  <si>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</si>
  <si>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</si>
  <si>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</si>
  <si>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</si>
  <si>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</si>
  <si>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</si>
  <si>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</si>
  <si>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</si>
  <si>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</si>
  <si>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</si>
  <si>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</si>
  <si>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</si>
  <si>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</si>
  <si>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</si>
  <si>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</si>
  <si>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</si>
  <si>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</si>
  <si>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</si>
  <si>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</si>
  <si>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</si>
  <si>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</si>
  <si>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</si>
  <si>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</si>
  <si>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</si>
  <si>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</si>
  <si>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</si>
  <si>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</si>
  <si>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</si>
  <si>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</si>
  <si>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</si>
  <si>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</si>
  <si>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</si>
  <si>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</si>
  <si>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</si>
  <si>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</si>
  <si>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</si>
  <si>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</si>
  <si>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</si>
  <si>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</si>
  <si>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</si>
  <si>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</si>
  <si>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</si>
  <si>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</si>
  <si>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</si>
  <si>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</si>
  <si>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</si>
  <si>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</si>
  <si>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</si>
  <si>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</si>
  <si>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</si>
  <si>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</si>
  <si>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</si>
  <si>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</si>
  <si>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</si>
  <si>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</si>
  <si>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</si>
  <si>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</si>
  <si>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</si>
  <si>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</si>
  <si>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</si>
  <si>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</si>
  <si>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</si>
  <si>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</si>
  <si>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</si>
  <si>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</si>
  <si>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</si>
  <si>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</si>
  <si>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</si>
  <si>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</si>
  <si>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</si>
  <si>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</si>
  <si>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</si>
  <si>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</si>
  <si>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</si>
  <si>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</si>
  <si>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</si>
  <si>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</si>
  <si>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</si>
  <si>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</si>
  <si>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</si>
  <si>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</si>
  <si>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</si>
  <si>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</si>
  <si>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</si>
  <si>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</si>
  <si>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</si>
  <si>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</si>
  <si>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</si>
  <si>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</si>
  <si>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</si>
  <si>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</si>
  <si>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</si>
  <si>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</si>
  <si>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</si>
  <si>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</si>
  <si>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</si>
  <si>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</si>
  <si>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</si>
  <si>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</si>
  <si>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</si>
  <si>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</si>
  <si>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</si>
  <si>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</si>
  <si>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</si>
  <si>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</si>
  <si>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</si>
  <si>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</si>
  <si>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</si>
  <si>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</si>
  <si>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</si>
  <si>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</si>
  <si>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</si>
  <si>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</si>
  <si>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</si>
  <si>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</si>
  <si>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</si>
  <si>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</si>
  <si>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</si>
  <si>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</si>
  <si>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</si>
  <si>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</si>
  <si>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</si>
  <si>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</si>
  <si>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</si>
  <si>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</si>
  <si>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</si>
  <si>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</si>
  <si>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</si>
  <si>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</si>
  <si>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</si>
  <si>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</si>
  <si>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</si>
  <si>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</si>
  <si>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</si>
  <si>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</si>
  <si>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</si>
  <si>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</si>
  <si>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</si>
  <si>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</si>
  <si>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</si>
  <si>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</si>
  <si>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</si>
  <si>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</si>
  <si>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</si>
  <si>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</si>
  <si>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</si>
  <si>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</si>
  <si>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</si>
  <si>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</si>
  <si>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</si>
  <si>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</si>
  <si>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</si>
  <si>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</si>
  <si>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</si>
  <si>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</si>
  <si>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</si>
  <si>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</si>
  <si>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</si>
  <si>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</si>
  <si>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</si>
  <si>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</si>
  <si>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</si>
  <si>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</si>
  <si>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</si>
  <si>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</si>
  <si>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</si>
  <si>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</si>
  <si>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</si>
  <si>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</si>
  <si>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</si>
  <si>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</si>
  <si>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</si>
  <si>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</si>
  <si>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</si>
  <si>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</si>
  <si>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</si>
  <si>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</si>
  <si>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</si>
  <si>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</si>
  <si>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</si>
  <si>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</si>
  <si>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</si>
  <si>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</si>
  <si>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</si>
  <si>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</si>
  <si>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</si>
  <si>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</si>
  <si>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</si>
  <si>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</si>
  <si>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</si>
  <si>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</si>
  <si>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</si>
  <si>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</si>
  <si>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</si>
  <si>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</si>
  <si>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</si>
  <si>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</si>
  <si>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</si>
  <si>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</si>
  <si>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</si>
  <si>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</si>
  <si>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</si>
  <si>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</si>
  <si>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</si>
  <si>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</si>
  <si>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</si>
  <si>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</si>
  <si>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</si>
  <si>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</si>
  <si>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</si>
  <si>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</si>
  <si>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</si>
  <si>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</si>
  <si>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</si>
  <si>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</si>
  <si>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</si>
  <si>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</si>
  <si>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</si>
  <si>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</si>
  <si>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</si>
  <si>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</si>
  <si>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</si>
  <si>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</si>
  <si>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</si>
  <si>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</si>
  <si>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</si>
  <si>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</si>
  <si>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</si>
  <si>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</si>
  <si>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</si>
  <si>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</si>
  <si>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</si>
  <si>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</si>
  <si>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</si>
  <si>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</si>
  <si>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</si>
  <si>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</si>
  <si>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</si>
  <si>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</si>
  <si>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</si>
  <si>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</si>
  <si>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</si>
  <si>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</si>
  <si>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</si>
  <si>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</si>
  <si>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</si>
  <si>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</si>
  <si>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</si>
  <si>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</si>
  <si>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</si>
  <si>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</si>
  <si>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</si>
  <si>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</si>
  <si>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</si>
  <si>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</si>
  <si>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</si>
  <si>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</si>
  <si>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</si>
  <si>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</si>
  <si>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</si>
  <si>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</si>
  <si>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</si>
  <si>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</si>
  <si>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</si>
  <si>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</si>
  <si>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</si>
  <si>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</si>
  <si>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</si>
  <si>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</si>
  <si>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</si>
  <si>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</si>
  <si>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</si>
  <si>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</si>
  <si>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</si>
  <si>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</si>
  <si>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</si>
  <si>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</si>
  <si>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</si>
  <si>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</si>
  <si>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</si>
  <si>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</si>
  <si>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</si>
  <si>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</si>
  <si>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</si>
  <si>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</si>
  <si>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</si>
  <si>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</si>
  <si>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</si>
  <si>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</si>
  <si>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</si>
  <si>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</si>
  <si>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</si>
  <si>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</si>
  <si>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</si>
  <si>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</si>
  <si>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</si>
  <si>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</si>
  <si>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</si>
  <si>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</si>
  <si>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</si>
  <si>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</si>
  <si>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</si>
  <si>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</si>
  <si>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</si>
  <si>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</si>
  <si>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</si>
  <si>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</si>
  <si>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</si>
  <si>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</si>
  <si>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</si>
  <si>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</si>
  <si>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</si>
  <si>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</si>
  <si>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</si>
  <si>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</si>
  <si>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</si>
  <si>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</si>
  <si>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</si>
  <si>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</si>
  <si>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</si>
  <si>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</si>
  <si>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</si>
  <si>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</si>
  <si>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</si>
  <si>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</si>
  <si>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</si>
  <si>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</si>
  <si>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</si>
  <si>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</si>
  <si>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</si>
  <si>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</si>
  <si>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</si>
  <si>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</si>
  <si>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</si>
  <si>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</si>
  <si>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</si>
  <si>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</si>
  <si>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</si>
  <si>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</si>
  <si>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</si>
  <si>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</si>
  <si>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</si>
  <si>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</si>
  <si>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</si>
  <si>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</si>
  <si>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</si>
  <si>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</si>
  <si>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</si>
  <si>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</si>
  <si>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</si>
  <si>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</si>
  <si>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</si>
  <si>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</si>
  <si>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</si>
  <si>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</si>
  <si>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</si>
  <si>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</si>
  <si>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</si>
  <si>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</si>
  <si>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</si>
  <si>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</si>
  <si>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</si>
  <si>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</si>
  <si>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</si>
  <si>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</si>
  <si>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</si>
  <si>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</si>
  <si>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</si>
  <si>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</si>
  <si>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</si>
  <si>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</si>
  <si>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</si>
  <si>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</si>
  <si>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</si>
  <si>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</si>
  <si>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</si>
  <si>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</si>
  <si>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</si>
  <si>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</si>
  <si>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</si>
  <si>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</si>
  <si>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</si>
  <si>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</si>
  <si>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</si>
  <si>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</si>
  <si>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</si>
  <si>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</si>
  <si>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</si>
  <si>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</si>
  <si>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</si>
  <si>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</si>
  <si>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</si>
  <si>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</si>
  <si>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</si>
  <si>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</si>
  <si>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</si>
  <si>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</si>
  <si>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</si>
  <si>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</si>
  <si>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</si>
  <si>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</si>
  <si>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</si>
  <si>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</si>
  <si>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</si>
  <si>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</si>
  <si>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</si>
  <si>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</si>
  <si>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</si>
  <si>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</si>
  <si>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</si>
  <si>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</si>
  <si>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</si>
  <si>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</si>
  <si>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</si>
  <si>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</si>
  <si>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</si>
  <si>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</si>
  <si>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</si>
  <si>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</si>
  <si>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</si>
  <si>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</si>
  <si>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</si>
  <si>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</si>
  <si>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</si>
  <si>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</si>
  <si>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</si>
  <si>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</si>
  <si>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</si>
  <si>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</si>
  <si>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</si>
  <si>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</si>
  <si>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</si>
  <si>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</si>
  <si>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</si>
  <si>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</si>
  <si>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</si>
  <si>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</si>
  <si>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</si>
  <si>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</si>
  <si>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</si>
  <si>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</si>
  <si>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</si>
  <si>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</si>
  <si>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</si>
  <si>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</si>
  <si>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</si>
  <si>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</si>
  <si>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</si>
  <si>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</si>
  <si>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</si>
  <si>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</si>
  <si>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</si>
  <si>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</si>
  <si>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</si>
  <si>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</si>
  <si>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</si>
  <si>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</si>
  <si>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</si>
  <si>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</si>
  <si>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</si>
  <si>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</si>
  <si>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</si>
  <si>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</si>
  <si>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</si>
  <si>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</si>
  <si>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</si>
  <si>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</si>
  <si>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</si>
  <si>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</si>
  <si>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</si>
  <si>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</si>
  <si>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</si>
  <si>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</si>
  <si>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</si>
  <si>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</si>
  <si>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</si>
  <si>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</si>
  <si>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</si>
  <si>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</si>
  <si>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</si>
  <si>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</si>
  <si>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</si>
  <si>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</si>
  <si>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</si>
  <si>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</si>
  <si>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</si>
  <si>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</si>
  <si>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</si>
  <si>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</si>
  <si>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</si>
  <si>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</si>
  <si>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</si>
  <si>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</si>
  <si>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</si>
  <si>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</si>
  <si>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</si>
  <si>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</si>
  <si>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</si>
  <si>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</si>
  <si>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</si>
  <si>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</si>
  <si>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</si>
  <si>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</si>
  <si>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</si>
  <si>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</si>
  <si>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</si>
  <si>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</si>
  <si>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</si>
  <si>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</si>
  <si>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</si>
  <si>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</si>
  <si>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</si>
  <si>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</si>
  <si>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</si>
  <si>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</si>
  <si>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</si>
  <si>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</si>
  <si>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</si>
  <si>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</si>
  <si>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</si>
  <si>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</si>
  <si>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</si>
  <si>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</si>
  <si>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</si>
  <si>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</si>
  <si>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</si>
  <si>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</si>
  <si>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</si>
  <si>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</si>
  <si>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</si>
  <si>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</si>
  <si>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</si>
  <si>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</si>
  <si>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</si>
  <si>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</si>
  <si>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</si>
  <si>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</si>
  <si>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</si>
  <si>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</si>
  <si>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</si>
  <si>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</si>
  <si>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</si>
  <si>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</si>
  <si>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</si>
  <si>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</si>
  <si>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</si>
  <si>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</si>
  <si>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</si>
  <si>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</si>
  <si>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</si>
  <si>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</si>
  <si>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</si>
  <si>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</si>
  <si>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</si>
  <si>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</si>
  <si>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</si>
  <si>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</si>
  <si>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</si>
  <si>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</si>
  <si>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</si>
  <si>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</si>
  <si>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</si>
  <si>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</si>
  <si>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</si>
  <si>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</si>
  <si>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</si>
  <si>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</si>
  <si>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</si>
  <si>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</si>
  <si>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</si>
  <si>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</si>
  <si>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</si>
  <si>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</si>
  <si>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</si>
  <si>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</si>
  <si>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</si>
  <si>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</si>
  <si>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</si>
  <si>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</si>
  <si>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</si>
  <si>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</si>
  <si>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</si>
  <si>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</si>
  <si>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</si>
  <si>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</si>
  <si>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</si>
  <si>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</si>
  <si>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</si>
  <si>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</si>
  <si>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</si>
  <si>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</si>
  <si>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</si>
  <si>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</si>
  <si>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</si>
  <si>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</si>
  <si>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</si>
  <si>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</si>
  <si>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</si>
  <si>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</si>
  <si>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</si>
  <si>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</si>
  <si>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</si>
  <si>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</si>
  <si>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</si>
  <si>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</si>
  <si>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</si>
  <si>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</si>
  <si>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</si>
  <si>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</si>
  <si>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</si>
  <si>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</si>
  <si>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</si>
  <si>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</si>
  <si>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</si>
  <si>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</si>
  <si>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</si>
  <si>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</si>
  <si>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</si>
  <si>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</si>
  <si>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</si>
  <si>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</si>
  <si>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</si>
  <si>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</si>
  <si>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</si>
  <si>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</si>
  <si>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</si>
  <si>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</si>
  <si>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</si>
  <si>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</si>
  <si>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</si>
  <si>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</si>
  <si>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</si>
  <si>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</si>
  <si>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</si>
  <si>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</si>
  <si>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</si>
  <si>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</si>
  <si>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</si>
  <si>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</si>
  <si>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</si>
  <si>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</si>
  <si>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</si>
  <si>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</si>
  <si>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</si>
  <si>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</si>
  <si>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</si>
  <si>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</si>
  <si>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</si>
  <si>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</si>
  <si>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</si>
  <si>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</si>
  <si>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</si>
  <si>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</si>
  <si>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</si>
  <si>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</si>
  <si>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</si>
  <si>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</si>
  <si>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</si>
  <si>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</si>
  <si>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</si>
  <si>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</si>
  <si>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</si>
  <si>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</si>
  <si>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</si>
  <si>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</si>
  <si>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</si>
  <si>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</si>
  <si>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</si>
  <si>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</si>
  <si>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</si>
  <si>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</si>
  <si>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</si>
  <si>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</si>
  <si>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</si>
  <si>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</si>
  <si>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</si>
  <si>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</si>
  <si>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</si>
  <si>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</si>
  <si>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</si>
  <si>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</si>
  <si>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</si>
  <si>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</si>
  <si>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</si>
  <si>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</si>
  <si>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</si>
  <si>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</si>
  <si>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</si>
  <si>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</si>
  <si>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</si>
  <si>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</si>
  <si>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</si>
  <si>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</si>
  <si>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</si>
  <si>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</si>
  <si>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</si>
  <si>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</si>
  <si>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</si>
  <si>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</si>
  <si>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</si>
  <si>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</si>
  <si>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</si>
  <si>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</si>
  <si>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</si>
  <si>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</si>
  <si>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</si>
  <si>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</si>
  <si>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</si>
  <si>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</si>
  <si>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</si>
  <si>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</si>
  <si>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</si>
  <si>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</si>
  <si>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</si>
  <si>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</si>
  <si>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</si>
  <si>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</si>
  <si>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</si>
  <si>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</si>
  <si>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</si>
  <si>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</si>
  <si>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</si>
  <si>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</si>
  <si>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</si>
  <si>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</si>
  <si>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</si>
  <si>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</si>
  <si>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</si>
  <si>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</si>
  <si>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</si>
  <si>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</si>
  <si>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</si>
  <si>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</si>
  <si>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</si>
  <si>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</si>
  <si>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</si>
  <si>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</si>
  <si>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</si>
  <si>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</si>
  <si>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</si>
  <si>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</si>
  <si>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</si>
  <si>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</si>
  <si>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</si>
  <si>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</si>
  <si>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</si>
  <si>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</si>
  <si>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</si>
  <si>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</si>
  <si>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</si>
  <si>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</si>
  <si>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</si>
  <si>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</si>
  <si>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</si>
  <si>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</si>
  <si>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</si>
  <si>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</si>
  <si>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</si>
  <si>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</si>
  <si>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</si>
  <si>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</si>
  <si>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</si>
  <si>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</si>
  <si>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</si>
  <si>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</si>
  <si>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</si>
  <si>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</si>
  <si>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</si>
  <si>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</si>
  <si>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</si>
  <si>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</si>
  <si>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</si>
  <si>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</si>
  <si>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</si>
  <si>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</si>
  <si>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</si>
  <si>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</si>
  <si>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</si>
  <si>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</si>
  <si>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</si>
  <si>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</si>
  <si>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</si>
  <si>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</si>
  <si>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</si>
  <si>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</si>
  <si>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</si>
  <si>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</si>
  <si>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</si>
  <si>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</si>
  <si>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</si>
  <si>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</si>
  <si>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</si>
  <si>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</si>
  <si>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</si>
  <si>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</si>
  <si>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</si>
  <si>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</si>
  <si>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</si>
  <si>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</si>
  <si>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</si>
  <si>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</si>
  <si>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</si>
  <si>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</si>
  <si>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</si>
  <si>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</si>
  <si>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</si>
  <si>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</si>
  <si>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</si>
  <si>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</si>
  <si>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</si>
  <si>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</si>
  <si>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</si>
  <si>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</si>
  <si>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</si>
  <si>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</si>
  <si>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</si>
  <si>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</si>
  <si>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</si>
  <si>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</si>
  <si>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</si>
  <si>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</si>
  <si>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</si>
  <si>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</si>
  <si>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</si>
  <si>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</si>
  <si>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</si>
  <si>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</si>
  <si>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</si>
  <si>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</si>
  <si>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</si>
  <si>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</si>
  <si>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</si>
  <si>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</si>
  <si>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</si>
  <si>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</si>
  <si>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</si>
  <si>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</si>
  <si>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</si>
  <si>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</si>
  <si>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</si>
  <si>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</si>
  <si>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</si>
  <si>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</si>
  <si>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</si>
  <si>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</si>
  <si>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</si>
  <si>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</si>
  <si>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</si>
  <si>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</si>
  <si>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</si>
  <si>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</si>
  <si>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</si>
  <si>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</si>
  <si>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</si>
  <si>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</si>
  <si>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</si>
  <si>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</si>
  <si>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</si>
  <si>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</si>
  <si>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</si>
  <si>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</si>
  <si>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</si>
  <si>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</si>
  <si>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</si>
  <si>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</si>
  <si>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</si>
  <si>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</si>
  <si>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</si>
  <si>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</si>
  <si>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</si>
  <si>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</si>
  <si>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</si>
  <si>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</si>
  <si>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</si>
  <si>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</si>
  <si>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</si>
  <si>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</si>
  <si>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</si>
  <si>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</si>
  <si>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</si>
  <si>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</si>
  <si>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</si>
  <si>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</si>
  <si>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</si>
  <si>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</si>
  <si>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</si>
  <si>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</si>
  <si>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</si>
  <si>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</si>
  <si>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</si>
  <si>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</si>
  <si>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</si>
  <si>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</si>
  <si>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</si>
  <si>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</si>
  <si>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</si>
  <si>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</si>
  <si>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</si>
  <si>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</si>
  <si>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</si>
  <si>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</si>
  <si>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</si>
  <si>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</si>
  <si>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</si>
  <si>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</si>
  <si>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</si>
  <si>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</si>
  <si>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</si>
  <si>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</si>
  <si>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</si>
  <si>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</si>
  <si>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</si>
  <si>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</si>
  <si>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</si>
  <si>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</si>
  <si>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</si>
  <si>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</si>
  <si>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</si>
  <si>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</si>
  <si>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</si>
  <si>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</si>
  <si>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</si>
  <si>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</si>
  <si>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</si>
  <si>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</si>
  <si>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</si>
  <si>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</si>
  <si>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</si>
  <si>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</si>
  <si>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</si>
  <si>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</si>
  <si>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</si>
  <si>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</si>
  <si>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</si>
  <si>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</si>
  <si>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</si>
  <si>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</si>
  <si>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</si>
  <si>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</si>
  <si>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</si>
  <si>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</si>
  <si>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</si>
  <si>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</si>
  <si>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</si>
  <si>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</si>
  <si>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</si>
  <si>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</si>
  <si>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</si>
  <si>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</si>
  <si>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</si>
  <si>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</si>
  <si>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</si>
  <si>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</si>
  <si>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</si>
  <si>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</si>
  <si>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</si>
  <si>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</si>
  <si>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</si>
  <si>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</si>
  <si>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</si>
  <si>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</si>
  <si>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</si>
  <si>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</si>
  <si>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</si>
  <si>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</si>
  <si>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</si>
  <si>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</si>
  <si>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</si>
  <si>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</si>
  <si>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</si>
  <si>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</si>
  <si>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</si>
  <si>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</si>
  <si>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</si>
  <si>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</si>
  <si>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</si>
  <si>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</si>
  <si>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</si>
  <si>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</si>
  <si>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</si>
  <si>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</si>
  <si>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</si>
  <si>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</si>
  <si>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</si>
  <si>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</si>
  <si>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</si>
  <si>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</si>
  <si>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</si>
  <si>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</si>
  <si>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</si>
  <si>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</si>
  <si>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</si>
  <si>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</si>
  <si>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</si>
  <si>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</si>
  <si>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</si>
  <si>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</si>
  <si>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</si>
  <si>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</si>
  <si>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</si>
  <si>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</si>
  <si>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</si>
  <si>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</si>
  <si>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</si>
  <si>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</si>
  <si>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</si>
  <si>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</si>
  <si>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</si>
  <si>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</si>
  <si>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</si>
  <si>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</si>
  <si>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</si>
  <si>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</si>
  <si>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</si>
  <si>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</si>
  <si>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</si>
  <si>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</si>
  <si>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</si>
  <si>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</si>
  <si>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</si>
  <si>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</si>
  <si>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</si>
  <si>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</si>
  <si>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</si>
  <si>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</si>
  <si>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</si>
  <si>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</si>
  <si>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</si>
  <si>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</si>
  <si>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</si>
  <si>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</si>
  <si>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</si>
  <si>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</si>
  <si>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</si>
  <si>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</si>
  <si>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</si>
  <si>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</si>
  <si>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</si>
  <si>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</si>
  <si>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</si>
  <si>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</si>
  <si>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</si>
  <si>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</si>
  <si>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</si>
  <si>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</si>
  <si>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</si>
  <si>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</si>
  <si>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</si>
  <si>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</si>
  <si>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</si>
  <si>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</si>
  <si>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</si>
  <si>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</si>
  <si>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</si>
  <si>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</si>
  <si>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</si>
  <si>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</si>
  <si>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</si>
  <si>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</si>
  <si>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</si>
  <si>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</si>
  <si>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</si>
  <si>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</si>
  <si>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</si>
  <si>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</si>
  <si>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</si>
  <si>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</si>
  <si>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</si>
  <si>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</si>
  <si>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</si>
  <si>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</si>
  <si>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</si>
  <si>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</si>
  <si>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</si>
  <si>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</si>
  <si>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</si>
  <si>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</si>
  <si>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</si>
  <si>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</si>
  <si>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</si>
  <si>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</si>
  <si>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</si>
  <si>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</si>
  <si>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</si>
  <si>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</si>
  <si>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</si>
  <si>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</si>
  <si>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</si>
  <si>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</si>
  <si>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</si>
  <si>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</si>
  <si>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</si>
  <si>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</si>
  <si>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</si>
  <si>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</si>
  <si>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</si>
  <si>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</si>
  <si>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</si>
  <si>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</si>
  <si>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</si>
  <si>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</si>
  <si>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</si>
  <si>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</si>
  <si>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</si>
  <si>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</si>
  <si>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</si>
  <si>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</si>
  <si>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</si>
  <si>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</si>
  <si>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</si>
  <si>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</si>
  <si>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</si>
  <si>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</si>
  <si>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</si>
  <si>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</si>
  <si>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</si>
  <si>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</si>
  <si>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</si>
  <si>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</si>
  <si>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</si>
  <si>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</si>
  <si>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</si>
  <si>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</si>
  <si>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</si>
  <si>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</si>
  <si>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</si>
  <si>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</si>
  <si>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</si>
  <si>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</si>
  <si>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</si>
  <si>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</si>
  <si>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</si>
  <si>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</si>
  <si>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</si>
  <si>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</si>
  <si>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</si>
  <si>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</si>
  <si>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</si>
  <si>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</si>
  <si>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</si>
  <si>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</si>
  <si>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</si>
  <si>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</si>
  <si>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</si>
  <si>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</si>
  <si>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</si>
  <si>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</si>
  <si>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</si>
  <si>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</si>
  <si>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</si>
  <si>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</si>
  <si>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</si>
  <si>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</si>
  <si>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</si>
  <si>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</si>
  <si>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</si>
  <si>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</si>
  <si>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</si>
  <si>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</si>
  <si>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</si>
  <si>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</si>
  <si>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</si>
  <si>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</si>
  <si>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</si>
  <si>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</si>
  <si>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</si>
  <si>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</si>
  <si>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</si>
  <si>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</si>
  <si>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</si>
  <si>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</si>
  <si>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</si>
  <si>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</si>
  <si>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</si>
  <si>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</si>
  <si>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</si>
  <si>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</si>
  <si>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</si>
  <si>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</si>
  <si>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</si>
  <si>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</si>
  <si>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</si>
  <si>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</si>
  <si>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</si>
  <si>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</si>
  <si>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</si>
  <si>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</si>
  <si>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</si>
  <si>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</si>
  <si>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</si>
  <si>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</si>
  <si>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</si>
  <si>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</si>
  <si>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</si>
  <si>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</si>
  <si>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</si>
  <si>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</si>
  <si>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</si>
  <si>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</si>
  <si>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</si>
  <si>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</si>
  <si>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</si>
  <si>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</si>
  <si>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</si>
  <si>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</si>
  <si>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</si>
  <si>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</si>
  <si>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</si>
  <si>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</si>
  <si>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</si>
  <si>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</si>
  <si>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</si>
  <si>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</si>
  <si>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</si>
  <si>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</si>
  <si>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</si>
  <si>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</si>
  <si>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</si>
  <si>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</si>
  <si>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</si>
  <si>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</si>
  <si>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</si>
  <si>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</si>
  <si>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</si>
  <si>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</si>
  <si>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</si>
  <si>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</si>
  <si>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</si>
  <si>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</si>
  <si>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</si>
  <si>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</si>
  <si>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</si>
  <si>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</si>
  <si>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</si>
  <si>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</si>
  <si>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</si>
  <si>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</si>
  <si>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</si>
  <si>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</si>
  <si>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</si>
  <si>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</si>
  <si>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</si>
  <si>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</si>
  <si>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</si>
  <si>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</si>
  <si>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</si>
  <si>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</si>
  <si>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</si>
  <si>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</si>
  <si>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</si>
  <si>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</si>
  <si>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</si>
  <si>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</si>
  <si>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</si>
  <si>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</si>
  <si>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</si>
  <si>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</si>
  <si>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</si>
  <si>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</si>
  <si>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</si>
  <si>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</si>
  <si>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</si>
  <si>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</si>
  <si>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</si>
  <si>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</si>
  <si>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</si>
  <si>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</si>
  <si>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</si>
  <si>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</si>
  <si>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</si>
  <si>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</si>
  <si>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</si>
  <si>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</si>
  <si>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</si>
  <si>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</si>
  <si>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</si>
  <si>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</si>
  <si>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</si>
  <si>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</si>
  <si>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</si>
  <si>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</si>
  <si>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</si>
  <si>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</si>
  <si>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</si>
  <si>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</si>
  <si>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</si>
  <si>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</si>
  <si>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</si>
  <si>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</si>
  <si>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</si>
  <si>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</si>
  <si>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</si>
  <si>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</si>
  <si>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</si>
  <si>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</si>
  <si>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</si>
  <si>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</si>
  <si>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</si>
  <si>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</si>
  <si>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</si>
  <si>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</si>
  <si>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</si>
  <si>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</si>
  <si>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</si>
  <si>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</si>
  <si>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</si>
  <si>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</si>
  <si>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</si>
  <si>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</si>
  <si>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</si>
  <si>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</si>
  <si>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</si>
  <si>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</si>
  <si>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</si>
  <si>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</si>
  <si>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</si>
  <si>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</si>
  <si>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</si>
  <si>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</si>
  <si>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</si>
  <si>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</si>
  <si>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</si>
  <si>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</si>
  <si>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</si>
  <si>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</si>
  <si>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</si>
  <si>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</si>
  <si>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</si>
  <si>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</si>
  <si>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</si>
  <si>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</si>
  <si>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</si>
  <si>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</si>
  <si>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</si>
  <si>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</si>
  <si>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</si>
  <si>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</si>
  <si>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</si>
  <si>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</si>
  <si>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</si>
  <si>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</si>
  <si>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</si>
  <si>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</si>
  <si>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</si>
  <si>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</si>
  <si>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</si>
  <si>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</si>
  <si>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</si>
  <si>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</si>
  <si>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</si>
  <si>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</si>
  <si>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</si>
  <si>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</si>
  <si>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</si>
  <si>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</si>
  <si>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</si>
  <si>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</si>
  <si>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</si>
  <si>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</si>
  <si>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</si>
  <si>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</si>
  <si>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</si>
  <si>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</si>
  <si>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</si>
  <si>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</si>
  <si>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</si>
  <si>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</si>
  <si>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</si>
  <si>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</si>
  <si>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</si>
  <si>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</si>
  <si>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</si>
  <si>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</si>
  <si>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</si>
  <si>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</si>
  <si>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</si>
  <si>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</si>
  <si>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</si>
  <si>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</si>
  <si>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</si>
  <si>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</si>
  <si>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</si>
  <si>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</si>
  <si>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</si>
  <si>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</si>
  <si>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</si>
  <si>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</si>
  <si>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</si>
  <si>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</si>
  <si>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</si>
  <si>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</si>
  <si>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</si>
  <si>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</si>
  <si>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</si>
  <si>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</si>
  <si>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</si>
  <si>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</si>
  <si>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</si>
  <si>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</si>
  <si>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</si>
  <si>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</si>
  <si>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</si>
  <si>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</si>
  <si>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</si>
  <si>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</si>
  <si>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</si>
  <si>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</si>
  <si>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</si>
  <si>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</si>
  <si>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</si>
  <si>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</si>
  <si>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</si>
  <si>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</si>
  <si>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</si>
  <si>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</si>
  <si>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</si>
  <si>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</si>
  <si>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</si>
  <si>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</si>
  <si>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</si>
  <si>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</si>
  <si>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</si>
  <si>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</si>
  <si>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</si>
  <si>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</si>
  <si>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</si>
  <si>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</si>
  <si>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</si>
  <si>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</si>
  <si>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</si>
  <si>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</si>
  <si>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</si>
  <si>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</si>
  <si>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</si>
  <si>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</si>
  <si>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</si>
  <si>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</si>
  <si>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</si>
  <si>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</si>
  <si>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</si>
  <si>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</si>
  <si>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</si>
  <si>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</si>
  <si>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</si>
  <si>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</si>
  <si>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</si>
  <si>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</si>
  <si>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</si>
  <si>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</si>
  <si>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</si>
  <si>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</si>
  <si>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</si>
  <si>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</si>
  <si>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</si>
  <si>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</si>
  <si>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</si>
  <si>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</si>
  <si>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</si>
  <si>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</si>
  <si>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</si>
  <si>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</si>
  <si>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</si>
  <si>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</si>
  <si>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</si>
  <si>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</si>
  <si>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</si>
  <si>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</si>
  <si>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</si>
  <si>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</si>
  <si>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</si>
  <si>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</si>
  <si>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</si>
  <si>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</si>
  <si>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</si>
  <si>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</si>
  <si>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</si>
  <si>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</si>
  <si>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</si>
  <si>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</si>
  <si>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</si>
  <si>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</si>
  <si>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</si>
  <si>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</si>
  <si>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</si>
  <si>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</si>
  <si>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</si>
  <si>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</si>
  <si>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</si>
  <si>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</si>
  <si>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</si>
  <si>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</si>
  <si>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</si>
  <si>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</si>
  <si>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</si>
  <si>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</si>
  <si>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</si>
  <si>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</si>
  <si>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</si>
  <si>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</si>
  <si>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</si>
  <si>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</si>
  <si>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</si>
  <si>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</si>
  <si>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</si>
  <si>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</si>
  <si>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</si>
  <si>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</si>
  <si>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</si>
  <si>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</si>
  <si>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</si>
  <si>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</si>
  <si>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</si>
  <si>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</si>
  <si>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</si>
  <si>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</si>
  <si>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</si>
  <si>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</si>
  <si>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</si>
  <si>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</si>
  <si>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</si>
  <si>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</si>
  <si>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</si>
  <si>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</si>
  <si>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</si>
  <si>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</si>
  <si>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</si>
  <si>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</si>
  <si>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</si>
  <si>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</si>
  <si>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</si>
  <si>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</si>
  <si>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</si>
  <si>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</si>
  <si>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</si>
  <si>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</si>
  <si>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</si>
  <si>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</si>
  <si>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</si>
  <si>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</si>
  <si>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</si>
  <si>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</si>
  <si>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</si>
  <si>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</si>
  <si>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</si>
  <si>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</si>
  <si>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</si>
  <si>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</si>
  <si>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</si>
  <si>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</si>
  <si>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</si>
  <si>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</si>
  <si>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</si>
  <si>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</si>
  <si>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</si>
  <si>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</si>
  <si>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</si>
  <si>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</si>
  <si>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</si>
  <si>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</si>
  <si>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</si>
  <si>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</si>
  <si>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</si>
  <si>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</si>
  <si>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</si>
  <si>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</si>
  <si>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</si>
  <si>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</si>
  <si>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</si>
  <si>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</si>
  <si>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</si>
  <si>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</si>
  <si>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</si>
  <si>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</si>
  <si>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</si>
  <si>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</si>
  <si>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</si>
  <si>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</si>
  <si>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</si>
  <si>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</si>
  <si>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</si>
  <si>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</si>
  <si>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</si>
  <si>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</si>
  <si>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</si>
  <si>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</si>
  <si>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</si>
  <si>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</si>
  <si>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</si>
  <si>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</si>
  <si>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</si>
  <si>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</si>
  <si>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</si>
  <si>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</si>
  <si>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</si>
  <si>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</si>
  <si>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</si>
  <si>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</si>
  <si>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</si>
  <si>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</si>
  <si>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</si>
  <si>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</si>
  <si>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</si>
  <si>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</si>
  <si>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</si>
  <si>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</si>
  <si>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</si>
  <si>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</si>
  <si>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</si>
  <si>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</si>
  <si>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</si>
  <si>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</si>
  <si>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</si>
  <si>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</si>
  <si>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</si>
  <si>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</si>
  <si>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</si>
  <si>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</si>
  <si>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</si>
  <si>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</si>
  <si>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</si>
  <si>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</si>
  <si>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</si>
  <si>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</si>
  <si>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</si>
  <si>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</si>
  <si>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</si>
  <si>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</si>
  <si>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</si>
  <si>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</si>
  <si>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</si>
  <si>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</si>
  <si>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</si>
  <si>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</si>
  <si>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</si>
  <si>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</si>
  <si>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</si>
  <si>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</si>
  <si>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</si>
  <si>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</si>
  <si>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</si>
  <si>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</si>
  <si>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</si>
  <si>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</si>
  <si>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</si>
  <si>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</si>
  <si>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</si>
  <si>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</si>
  <si>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</si>
  <si>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</si>
  <si>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</si>
  <si>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</si>
  <si>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</si>
  <si>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</si>
  <si>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</si>
  <si>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</si>
  <si>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</si>
  <si>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</si>
  <si>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</si>
  <si>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</si>
  <si>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</si>
  <si>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</si>
  <si>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</si>
  <si>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</si>
  <si>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</si>
  <si>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</si>
  <si>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</si>
  <si>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</si>
  <si>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</si>
  <si>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</si>
  <si>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</si>
  <si>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</si>
  <si>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</si>
  <si>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</si>
  <si>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</si>
  <si>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</si>
  <si>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</si>
  <si>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</si>
  <si>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</si>
  <si>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</si>
  <si>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</si>
  <si>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</si>
  <si>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</si>
  <si>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</si>
  <si>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</si>
  <si>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</si>
  <si>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</si>
  <si>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</si>
  <si>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</si>
  <si>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</si>
  <si>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</si>
  <si>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</si>
  <si>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</si>
  <si>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</si>
  <si>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</si>
  <si>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</si>
  <si>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</si>
  <si>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</si>
  <si>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</si>
  <si>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</si>
  <si>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</si>
  <si>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</si>
  <si>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</si>
  <si>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</si>
  <si>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</si>
  <si>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</si>
  <si>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</si>
  <si>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</si>
  <si>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</si>
  <si>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</si>
  <si>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</si>
  <si>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</si>
  <si>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</si>
  <si>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</si>
  <si>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</si>
  <si>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</si>
  <si>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</si>
  <si>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</si>
  <si>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</si>
  <si>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</si>
  <si>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</si>
  <si>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</si>
  <si>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</si>
  <si>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</si>
  <si>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</si>
  <si>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</si>
  <si>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</si>
  <si>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</si>
  <si>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</si>
  <si>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</si>
  <si>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</si>
  <si>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</si>
  <si>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</si>
  <si>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</si>
  <si>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</si>
  <si>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</si>
  <si>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</si>
  <si>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</si>
  <si>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</si>
  <si>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</si>
  <si>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</si>
  <si>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</si>
  <si>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</si>
  <si>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</si>
  <si>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</si>
  <si>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</si>
  <si>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</si>
  <si>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</si>
  <si>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</si>
  <si>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</si>
  <si>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</si>
  <si>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</si>
  <si>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</si>
  <si>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</si>
  <si>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</si>
  <si>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</si>
  <si>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</si>
  <si>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</si>
  <si>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</si>
  <si>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</si>
  <si>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</si>
  <si>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</si>
  <si>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</si>
  <si>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</si>
  <si>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</si>
  <si>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</si>
  <si>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</si>
  <si>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</si>
  <si>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</si>
  <si>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</si>
  <si>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</si>
  <si>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</si>
  <si>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</si>
  <si>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</si>
  <si>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</si>
  <si>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</si>
  <si>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</si>
  <si>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</si>
  <si>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</si>
  <si>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</si>
  <si>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</si>
  <si>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</si>
  <si>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</si>
  <si>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</si>
  <si>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</si>
  <si>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</si>
  <si>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</si>
  <si>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</si>
  <si>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</si>
  <si>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</si>
  <si>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</si>
  <si>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</si>
  <si>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</si>
  <si>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</si>
  <si>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</si>
  <si>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</si>
  <si>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</si>
  <si>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</si>
  <si>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</si>
  <si>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</si>
  <si>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</si>
  <si>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</si>
  <si>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</si>
  <si>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</si>
  <si>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</si>
  <si>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</si>
  <si>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</si>
  <si>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</si>
  <si>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</si>
  <si>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</si>
  <si>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</si>
  <si>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</si>
  <si>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</si>
  <si>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</si>
  <si>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</si>
  <si>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</si>
  <si>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</si>
  <si>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</si>
  <si>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</si>
  <si>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</si>
  <si>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</si>
  <si>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</si>
  <si>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</si>
  <si>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</si>
  <si>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</si>
  <si>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</si>
  <si>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</si>
  <si>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</si>
  <si>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</si>
  <si>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</si>
  <si>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</si>
  <si>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</si>
  <si>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</si>
  <si>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</si>
  <si>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</si>
  <si>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</si>
  <si>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</si>
  <si>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</si>
  <si>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</si>
  <si>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</si>
  <si>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</si>
  <si>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</si>
  <si>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</si>
  <si>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</si>
  <si>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</si>
  <si>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</si>
  <si>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</si>
  <si>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</si>
  <si>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</si>
  <si>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</si>
  <si>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</si>
  <si>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</si>
  <si>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</si>
  <si>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</si>
  <si>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</si>
  <si>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</si>
  <si>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</si>
  <si>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</si>
  <si>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</si>
  <si>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</si>
  <si>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</si>
  <si>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</si>
  <si>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</si>
  <si>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</si>
  <si>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</si>
  <si>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</si>
  <si>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</si>
  <si>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</si>
  <si>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</si>
  <si>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</si>
  <si>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</si>
  <si>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</si>
  <si>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</si>
  <si>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</si>
  <si>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</si>
  <si>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</si>
  <si>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</si>
  <si>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</si>
  <si>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</si>
  <si>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</si>
  <si>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</si>
  <si>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</si>
  <si>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</si>
  <si>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</si>
  <si>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</si>
  <si>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</si>
  <si>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</si>
  <si>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</si>
  <si>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</si>
  <si>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</si>
  <si>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</si>
  <si>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</si>
  <si>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</si>
  <si>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</si>
  <si>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</si>
  <si>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</si>
  <si>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</si>
  <si>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</si>
  <si>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</si>
  <si>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</si>
  <si>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</si>
  <si>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</si>
  <si>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</si>
  <si>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</si>
  <si>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</si>
  <si>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</si>
  <si>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</si>
  <si>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</si>
  <si>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</si>
  <si>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</si>
  <si>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</si>
  <si>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</si>
  <si>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</si>
  <si>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</si>
  <si>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</si>
  <si>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</si>
  <si>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</si>
  <si>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</si>
  <si>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</si>
  <si>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</si>
  <si>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</si>
  <si>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</si>
  <si>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</si>
  <si>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</si>
  <si>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</si>
  <si>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</si>
  <si>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</si>
  <si>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</si>
  <si>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</si>
  <si>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</si>
  <si>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</si>
  <si>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</si>
  <si>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</si>
  <si>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</si>
  <si>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</si>
  <si>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</si>
  <si>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</si>
  <si>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</si>
  <si>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</si>
  <si>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</si>
  <si>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</si>
  <si>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</si>
  <si>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</si>
  <si>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</si>
  <si>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</si>
  <si>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</si>
  <si>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</si>
  <si>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</si>
  <si>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</si>
  <si>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</si>
  <si>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</si>
  <si>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</si>
  <si>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</si>
  <si>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</si>
  <si>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</si>
  <si>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</si>
  <si>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</si>
  <si>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</si>
  <si>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</si>
  <si>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</si>
  <si>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</si>
  <si>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</si>
  <si>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</si>
  <si>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</si>
  <si>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</si>
  <si>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</si>
  <si>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</si>
  <si>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</si>
  <si>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</si>
  <si>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</si>
  <si>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</si>
  <si>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</si>
  <si>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</si>
  <si>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</si>
  <si>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</si>
  <si>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</si>
  <si>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</si>
  <si>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</si>
  <si>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</si>
  <si>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</si>
  <si>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</si>
  <si>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</si>
  <si>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</si>
  <si>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</si>
  <si>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</si>
  <si>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</si>
  <si>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</si>
  <si>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</si>
  <si>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</si>
  <si>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</si>
  <si>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</si>
  <si>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</si>
  <si>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</si>
  <si>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</si>
  <si>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</si>
  <si>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</si>
  <si>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</si>
  <si>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</si>
  <si>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</si>
  <si>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</si>
  <si>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</si>
  <si>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</si>
  <si>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</si>
  <si>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</si>
  <si>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</si>
  <si>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</si>
  <si>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</si>
  <si>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</si>
  <si>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</si>
  <si>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</si>
  <si>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</si>
  <si>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</si>
  <si>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</si>
  <si>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</si>
  <si>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</si>
  <si>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</si>
  <si>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</si>
  <si>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</si>
  <si>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</si>
  <si>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</si>
  <si>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</si>
  <si>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</si>
  <si>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</si>
  <si>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</si>
  <si>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</si>
  <si>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</si>
  <si>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</si>
  <si>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</si>
  <si>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</si>
  <si>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</si>
  <si>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</si>
  <si>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</si>
  <si>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</si>
  <si>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</si>
  <si>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</si>
  <si>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</si>
  <si>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</si>
  <si>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</si>
  <si>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</si>
  <si>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</si>
  <si>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</si>
  <si>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</si>
  <si>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</si>
  <si>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</si>
  <si>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</si>
  <si>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</si>
  <si>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</si>
  <si>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</si>
  <si>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</si>
  <si>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</si>
  <si>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</si>
  <si>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</si>
  <si>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</si>
  <si>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</si>
  <si>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</si>
  <si>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</si>
  <si>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</si>
  <si>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</si>
  <si>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</si>
  <si>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</si>
  <si>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</si>
  <si>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</si>
  <si>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</si>
  <si>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</si>
  <si>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</si>
  <si>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</si>
  <si>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</si>
  <si>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</si>
  <si>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</si>
  <si>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</si>
  <si>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</si>
  <si>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</si>
  <si>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</si>
  <si>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</si>
  <si>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</si>
  <si>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</si>
  <si>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</si>
  <si>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</si>
  <si>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</si>
  <si>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</si>
  <si>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</si>
  <si>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</si>
  <si>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</si>
  <si>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</si>
  <si>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</si>
  <si>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</si>
  <si>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</si>
  <si>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</si>
  <si>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</si>
  <si>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</si>
  <si>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</si>
  <si>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</si>
  <si>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</si>
  <si>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</si>
  <si>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</si>
  <si>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</si>
  <si>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</si>
  <si>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</si>
  <si>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</si>
  <si>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</si>
  <si>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</si>
  <si>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</si>
  <si>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</si>
  <si>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</si>
  <si>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</si>
  <si>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</si>
  <si>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</si>
  <si>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</si>
  <si>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</si>
  <si>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</si>
  <si>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</si>
  <si>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</si>
  <si>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</si>
  <si>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</si>
  <si>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</si>
  <si>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</si>
  <si>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</si>
  <si>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</si>
  <si>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</si>
  <si>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</si>
  <si>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</si>
  <si>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</si>
  <si>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</si>
  <si>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</si>
  <si>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</si>
  <si>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</si>
  <si>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</si>
  <si>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</si>
  <si>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</si>
  <si>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</si>
  <si>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</si>
  <si>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</si>
  <si>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</si>
  <si>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</si>
  <si>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</si>
  <si>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</si>
  <si>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</si>
  <si>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</si>
  <si>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</si>
  <si>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</si>
  <si>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</si>
  <si>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</si>
  <si>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</si>
  <si>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</si>
  <si>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</si>
  <si>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</si>
  <si>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</si>
  <si>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</si>
  <si>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</si>
  <si>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</si>
  <si>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</si>
  <si>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</si>
  <si>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</si>
  <si>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</si>
  <si>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</si>
  <si>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</si>
  <si>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</si>
  <si>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</si>
  <si>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</si>
  <si>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</si>
  <si>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</si>
  <si>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</si>
  <si>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</si>
  <si>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</si>
  <si>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</si>
  <si>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</si>
  <si>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</si>
  <si>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</si>
  <si>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</si>
  <si>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</si>
  <si>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</si>
  <si>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</si>
  <si>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</si>
  <si>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</si>
  <si>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</si>
  <si>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</si>
  <si>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</si>
  <si>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</si>
  <si>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</si>
  <si>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</si>
  <si>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</si>
  <si>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</si>
  <si>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</si>
  <si>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</si>
  <si>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</si>
  <si>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</si>
  <si>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</si>
  <si>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</si>
  <si>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</si>
  <si>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</si>
  <si>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</si>
  <si>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</si>
  <si>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</si>
  <si>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</si>
  <si>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</si>
  <si>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</si>
  <si>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</si>
  <si>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</si>
  <si>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</si>
  <si>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</si>
  <si>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</si>
  <si>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</si>
  <si>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</si>
  <si>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</si>
  <si>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</si>
  <si>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</si>
  <si>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</si>
  <si>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</si>
  <si>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</si>
  <si>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</si>
  <si>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</si>
  <si>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</si>
  <si>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</si>
  <si>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</si>
  <si>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</si>
  <si>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</si>
  <si>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</si>
  <si>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</si>
  <si>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</si>
  <si>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</si>
  <si>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</si>
  <si>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</si>
  <si>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</si>
  <si>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</si>
  <si>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</si>
  <si>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</si>
  <si>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</si>
  <si>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</si>
  <si>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</si>
  <si>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</si>
  <si>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</si>
  <si>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</si>
  <si>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</si>
  <si>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</si>
  <si>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</si>
  <si>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</si>
  <si>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</si>
  <si>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</si>
  <si>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</si>
  <si>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</si>
  <si>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</si>
  <si>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</si>
  <si>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</si>
  <si>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</si>
  <si>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</si>
  <si>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</si>
  <si>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</si>
  <si>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</si>
  <si>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</si>
  <si>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</si>
  <si>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</si>
  <si>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</si>
  <si>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</si>
  <si>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</si>
  <si>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</si>
  <si>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</si>
  <si>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</si>
  <si>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</si>
  <si>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</si>
  <si>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</si>
  <si>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</si>
  <si>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</si>
  <si>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</si>
  <si>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</si>
  <si>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</si>
  <si>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</si>
  <si>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</si>
  <si>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</si>
  <si>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</si>
  <si>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</si>
  <si>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</si>
  <si>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</si>
  <si>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</si>
  <si>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</si>
  <si>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</si>
  <si>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</si>
  <si>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</si>
  <si>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</si>
  <si>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</si>
  <si>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</si>
  <si>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</si>
  <si>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</si>
  <si>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</si>
  <si>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</si>
  <si>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</si>
  <si>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</si>
  <si>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</si>
  <si>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</si>
  <si>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</si>
  <si>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</si>
  <si>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</si>
  <si>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</si>
  <si>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</si>
  <si>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</si>
  <si>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</si>
  <si>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</si>
  <si>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</si>
  <si>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</si>
  <si>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</si>
  <si>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</si>
  <si>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</si>
  <si>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</si>
  <si>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</si>
  <si>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</si>
  <si>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</si>
  <si>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</si>
  <si>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</si>
  <si>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</si>
  <si>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</si>
  <si>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</si>
  <si>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</si>
  <si>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</si>
  <si>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</si>
  <si>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</si>
  <si>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</si>
  <si>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</si>
  <si>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</si>
  <si>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</si>
  <si>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</si>
  <si>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</si>
  <si>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</si>
  <si>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</si>
  <si>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</si>
  <si>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</si>
  <si>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</si>
  <si>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</si>
  <si>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</si>
  <si>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</si>
  <si>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</si>
  <si>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</si>
  <si>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</si>
  <si>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</si>
  <si>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</si>
  <si>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</si>
  <si>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</si>
  <si>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</si>
  <si>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</si>
  <si>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</si>
  <si>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</si>
  <si>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</si>
  <si>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</si>
  <si>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</si>
  <si>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</si>
  <si>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</si>
  <si>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</si>
  <si>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</si>
  <si>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</si>
  <si>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</si>
  <si>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</si>
  <si>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</si>
  <si>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</si>
  <si>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</si>
  <si>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</si>
  <si>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</si>
  <si>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</si>
  <si>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</si>
  <si>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</si>
  <si>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</si>
  <si>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</si>
  <si>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</si>
  <si>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</si>
  <si>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</si>
  <si>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</si>
  <si>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</si>
  <si>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</si>
  <si>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</si>
  <si>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</si>
  <si>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</si>
  <si>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</si>
  <si>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</si>
  <si>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</si>
  <si>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</si>
  <si>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</si>
  <si>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</si>
  <si>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</si>
  <si>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</si>
  <si>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</si>
  <si>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</si>
  <si>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</si>
  <si>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</si>
  <si>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</si>
  <si>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</si>
  <si>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</si>
  <si>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</si>
  <si>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</si>
  <si>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</si>
  <si>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</si>
  <si>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</si>
  <si>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</si>
  <si>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</si>
  <si>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</si>
  <si>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</si>
  <si>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</si>
  <si>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</si>
  <si>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</si>
  <si>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</si>
  <si>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</si>
  <si>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</si>
  <si>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</si>
  <si>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</si>
  <si>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</si>
  <si>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</si>
  <si>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</si>
  <si>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</si>
  <si>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</si>
  <si>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</si>
  <si>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</si>
  <si>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</si>
  <si>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</si>
  <si>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</si>
  <si>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</si>
  <si>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</si>
  <si>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</si>
  <si>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</si>
  <si>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</si>
  <si>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</si>
  <si>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</si>
  <si>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</si>
  <si>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</si>
  <si>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</si>
  <si>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</si>
  <si>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</si>
  <si>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</si>
  <si>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</si>
  <si>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</si>
  <si>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</si>
  <si>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</si>
  <si>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</si>
  <si>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</si>
  <si>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</si>
  <si>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</si>
  <si>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</si>
  <si>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</si>
  <si>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</si>
  <si>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</si>
  <si>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</si>
  <si>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</si>
  <si>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</si>
  <si>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</si>
  <si>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</si>
  <si>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</si>
  <si>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</si>
  <si>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</si>
  <si>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</si>
  <si>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</si>
  <si>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</si>
  <si>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</si>
  <si>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</si>
  <si>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</si>
  <si>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</si>
  <si>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</si>
  <si>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</si>
  <si>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</si>
  <si>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</si>
  <si>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</si>
  <si>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</si>
  <si>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</si>
  <si>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</si>
  <si>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</si>
  <si>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</si>
  <si>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</si>
  <si>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</si>
  <si>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</si>
  <si>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</si>
  <si>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</si>
  <si>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</si>
  <si>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</si>
  <si>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</si>
  <si>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</si>
  <si>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</si>
  <si>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</si>
  <si>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</si>
  <si>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</si>
  <si>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</si>
  <si>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</si>
  <si>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</si>
  <si>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</si>
  <si>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</si>
  <si>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</si>
  <si>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</si>
  <si>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</si>
  <si>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</si>
  <si>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</si>
  <si>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</si>
  <si>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</si>
  <si>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</si>
  <si>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</si>
  <si>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</si>
  <si>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</si>
  <si>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</si>
  <si>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</si>
  <si>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</si>
  <si>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</si>
  <si>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</si>
  <si>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</si>
  <si>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</si>
  <si>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</si>
  <si>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</si>
  <si>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</si>
  <si>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</si>
  <si>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</si>
  <si>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</si>
  <si>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</si>
  <si>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</si>
  <si>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</si>
  <si>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</si>
  <si>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</si>
  <si>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</si>
  <si>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</si>
  <si>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</si>
  <si>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</si>
  <si>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</si>
  <si>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</si>
  <si>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</si>
  <si>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</si>
  <si>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</si>
  <si>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</si>
  <si>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</si>
  <si>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</si>
  <si>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</si>
  <si>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</si>
  <si>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</si>
  <si>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</si>
  <si>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</si>
  <si>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</si>
  <si>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</si>
  <si>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</si>
  <si>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</si>
  <si>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</si>
  <si>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</si>
  <si>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</si>
  <si>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</si>
  <si>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</si>
  <si>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</si>
  <si>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</si>
  <si>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</si>
  <si>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</si>
  <si>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</si>
  <si>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</si>
  <si>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</si>
  <si>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</si>
  <si>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</si>
  <si>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</si>
  <si>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</si>
  <si>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</si>
  <si>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</si>
  <si>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</si>
  <si>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</si>
  <si>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</si>
  <si>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</si>
  <si>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</si>
  <si>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</si>
  <si>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</si>
  <si>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</si>
  <si>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</si>
  <si>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</si>
  <si>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</si>
  <si>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</si>
  <si>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</si>
  <si>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</si>
  <si>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</si>
  <si>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</si>
  <si>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</si>
  <si>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</si>
  <si>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</si>
  <si>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</si>
  <si>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</si>
  <si>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</si>
  <si>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</si>
  <si>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</si>
  <si>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</si>
  <si>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</si>
  <si>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</si>
  <si>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</si>
  <si>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</si>
  <si>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</si>
  <si>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</si>
  <si>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</si>
  <si>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</si>
  <si>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</si>
  <si>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</si>
  <si>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</si>
  <si>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</si>
  <si>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</si>
  <si>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</si>
  <si>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</si>
  <si>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</si>
  <si>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</si>
  <si>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</si>
  <si>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</si>
  <si>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</si>
  <si>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</si>
  <si>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</si>
  <si>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</si>
  <si>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</si>
  <si>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</si>
  <si>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</si>
  <si>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</si>
  <si>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</si>
  <si>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</si>
  <si>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</si>
  <si>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</si>
  <si>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</si>
  <si>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</si>
  <si>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</si>
  <si>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</si>
  <si>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</si>
  <si>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</si>
  <si>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</si>
  <si>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</si>
  <si>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</si>
  <si>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</si>
  <si>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</si>
  <si>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</si>
  <si>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</si>
  <si>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</si>
  <si>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</si>
  <si>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</si>
  <si>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</si>
  <si>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</si>
  <si>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</si>
  <si>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</si>
  <si>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</si>
  <si>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</si>
  <si>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</si>
  <si>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</si>
  <si>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</si>
  <si>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</si>
  <si>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</si>
  <si>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</si>
  <si>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</si>
  <si>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</si>
  <si>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</si>
  <si>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</si>
  <si>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</si>
  <si>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</si>
  <si>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</si>
  <si>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</si>
  <si>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</si>
  <si>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</si>
  <si>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</si>
  <si>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</si>
  <si>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</si>
  <si>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</si>
  <si>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</si>
  <si>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</si>
  <si>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</si>
  <si>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</si>
  <si>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</si>
  <si>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</si>
  <si>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</si>
  <si>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</si>
  <si>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</si>
  <si>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</si>
  <si>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</si>
  <si>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</si>
  <si>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</si>
  <si>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</si>
  <si>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</si>
  <si>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</si>
  <si>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</si>
  <si>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</si>
  <si>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</si>
  <si>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</si>
  <si>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</si>
  <si>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</si>
  <si>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</si>
  <si>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</si>
  <si>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</si>
  <si>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</si>
  <si>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</si>
  <si>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</si>
  <si>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</si>
  <si>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</si>
  <si>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</si>
  <si>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</si>
  <si>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</si>
  <si>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</si>
  <si>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</si>
  <si>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</si>
  <si>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</si>
  <si>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</si>
  <si>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</si>
  <si>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</si>
  <si>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</si>
  <si>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</si>
  <si>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</si>
  <si>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</si>
  <si>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</si>
  <si>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</si>
  <si>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</si>
  <si>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</si>
  <si>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</si>
  <si>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</si>
  <si>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</si>
  <si>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</si>
  <si>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</si>
  <si>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</si>
  <si>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</si>
  <si>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</si>
  <si>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</si>
  <si>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</si>
  <si>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</si>
  <si>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</si>
  <si>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</si>
  <si>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</si>
  <si>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</si>
  <si>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</si>
  <si>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</si>
  <si>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</si>
  <si>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</si>
  <si>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</si>
  <si>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</si>
  <si>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</si>
  <si>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</si>
  <si>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</si>
  <si>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</si>
  <si>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</si>
  <si>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</si>
  <si>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</si>
  <si>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</si>
  <si>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</si>
  <si>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</si>
  <si>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</si>
  <si>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</si>
  <si>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</si>
  <si>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</si>
  <si>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</si>
  <si>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</si>
  <si>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</si>
  <si>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</si>
  <si>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</si>
  <si>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</si>
  <si>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</si>
  <si>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</si>
  <si>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</si>
  <si>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</si>
  <si>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</si>
  <si>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</si>
  <si>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</si>
  <si>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</si>
  <si>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</si>
  <si>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</si>
  <si>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</si>
  <si>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</si>
  <si>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</si>
  <si>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</si>
  <si>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</si>
  <si>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</si>
  <si>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</si>
  <si>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</si>
  <si>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</si>
  <si>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</si>
  <si>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</si>
  <si>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</si>
  <si>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</si>
  <si>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</si>
  <si>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</si>
  <si>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</si>
  <si>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</si>
  <si>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</si>
  <si>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</si>
  <si>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</si>
  <si>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</si>
  <si>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</si>
  <si>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</si>
  <si>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</si>
  <si>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</si>
  <si>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</si>
  <si>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</si>
  <si>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</si>
  <si>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</si>
  <si>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</si>
  <si>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</si>
  <si>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</si>
  <si>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</si>
  <si>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</si>
  <si>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</si>
  <si>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</si>
  <si>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</si>
  <si>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</si>
  <si>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</si>
  <si>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</si>
  <si>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</si>
  <si>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</si>
  <si>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</si>
  <si>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</si>
  <si>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</si>
  <si>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</si>
  <si>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</si>
  <si>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</si>
  <si>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</si>
  <si>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</si>
  <si>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</si>
  <si>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</si>
  <si>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</si>
  <si>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</si>
  <si>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</si>
  <si>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</si>
  <si>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</si>
  <si>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</si>
  <si>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</si>
  <si>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</si>
  <si>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</si>
  <si>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</si>
  <si>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</si>
  <si>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</si>
  <si>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</si>
  <si>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</si>
  <si>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</si>
  <si>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</si>
  <si>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</si>
  <si>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</si>
  <si>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</si>
  <si>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</si>
  <si>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</si>
  <si>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</si>
  <si>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</si>
  <si>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</si>
  <si>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</si>
  <si>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</si>
  <si>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</si>
  <si>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</si>
  <si>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</si>
  <si>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</si>
  <si>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</si>
  <si>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</si>
  <si>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</si>
  <si>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</si>
  <si>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</si>
  <si>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</si>
  <si>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</si>
  <si>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</si>
  <si>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</si>
  <si>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</si>
  <si>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</si>
  <si>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</si>
  <si>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</si>
  <si>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</si>
  <si>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</si>
  <si>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</si>
  <si>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</si>
  <si>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</si>
  <si>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</si>
  <si>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</si>
  <si>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</si>
  <si>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</si>
  <si>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</si>
  <si>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</si>
  <si>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</si>
  <si>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</si>
  <si>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</si>
  <si>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</si>
  <si>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</si>
  <si>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</si>
  <si>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</si>
  <si>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</si>
  <si>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</si>
  <si>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</si>
  <si>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</si>
  <si>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</si>
  <si>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</si>
  <si>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</si>
  <si>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</si>
  <si>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</si>
  <si>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</si>
  <si>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</si>
  <si>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</si>
  <si>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</si>
  <si>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</si>
  <si>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</si>
  <si>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</si>
  <si>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</si>
  <si>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</si>
  <si>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</si>
  <si>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</si>
  <si>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</si>
  <si>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</si>
  <si>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</si>
  <si>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</si>
  <si>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</si>
  <si>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</si>
  <si>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</si>
  <si>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</si>
  <si>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</si>
  <si>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</si>
  <si>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</si>
  <si>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</si>
  <si>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</si>
  <si>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</si>
  <si>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</si>
  <si>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</si>
  <si>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</si>
  <si>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</si>
  <si>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</si>
  <si>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</si>
  <si>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</si>
  <si>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</si>
  <si>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</si>
  <si>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</si>
  <si>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</si>
  <si>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</si>
  <si>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</si>
  <si>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</si>
  <si>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</si>
  <si>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</si>
  <si>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</si>
  <si>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</si>
  <si>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</si>
  <si>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</si>
  <si>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</si>
  <si>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</si>
  <si>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</si>
  <si>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</si>
  <si>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</si>
  <si>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</si>
  <si>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</si>
  <si>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</si>
  <si>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</si>
  <si>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</si>
  <si>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</si>
  <si>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</si>
  <si>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</si>
  <si>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</si>
  <si>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</si>
  <si>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</si>
  <si>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</si>
  <si>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</si>
  <si>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</si>
  <si>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</si>
  <si>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</si>
  <si>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</si>
  <si>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</si>
  <si>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</si>
  <si>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</si>
  <si>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</si>
  <si>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</si>
  <si>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</si>
  <si>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</si>
  <si>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</si>
  <si>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</si>
  <si>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</si>
  <si>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</si>
  <si>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</si>
  <si>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</si>
  <si>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</si>
  <si>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</si>
  <si>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</si>
  <si>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</si>
  <si>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</si>
  <si>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</si>
  <si>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</si>
  <si>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</si>
  <si>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</si>
  <si>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</si>
  <si>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</si>
  <si>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</si>
  <si>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</si>
  <si>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</si>
  <si>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</si>
  <si>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</si>
  <si>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</si>
  <si>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</si>
  <si>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</si>
  <si>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</si>
  <si>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</si>
  <si>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</si>
  <si>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</si>
  <si>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</si>
  <si>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</si>
  <si>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</si>
  <si>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</si>
  <si>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</si>
  <si>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</si>
  <si>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</si>
  <si>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</si>
  <si>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</si>
  <si>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</si>
  <si>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</si>
  <si>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</si>
  <si>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</si>
  <si>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</si>
  <si>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</si>
  <si>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</si>
  <si>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</si>
  <si>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</si>
  <si>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</si>
  <si>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</si>
  <si>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</si>
  <si>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</si>
  <si>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</si>
  <si>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</si>
  <si>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</si>
  <si>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</si>
  <si>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</si>
  <si>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</si>
  <si>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</si>
  <si>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</si>
  <si>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</si>
  <si>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</si>
  <si>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</si>
  <si>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</si>
  <si>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</si>
  <si>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</si>
  <si>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</si>
  <si>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</si>
  <si>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</si>
  <si>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</si>
  <si>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</si>
  <si>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</si>
  <si>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</si>
  <si>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</si>
  <si>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</si>
  <si>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</si>
  <si>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</si>
  <si>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</si>
  <si>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</si>
  <si>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</si>
  <si>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</si>
  <si>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</si>
  <si>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</si>
  <si>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</si>
  <si>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</si>
  <si>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</si>
  <si>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</si>
  <si>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</si>
  <si>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</si>
  <si>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</si>
  <si>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</si>
  <si>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</si>
  <si>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</si>
  <si>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</si>
  <si>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</si>
  <si>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</si>
  <si>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</si>
  <si>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</si>
  <si>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</si>
  <si>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</si>
  <si>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</si>
  <si>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</si>
  <si>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</si>
  <si>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</si>
  <si>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</si>
  <si>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</si>
  <si>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</si>
  <si>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</si>
  <si>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</si>
  <si>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</si>
  <si>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</si>
  <si>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</si>
  <si>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</si>
  <si>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</si>
  <si>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</si>
  <si>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</si>
  <si>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</si>
  <si>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</si>
  <si>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</si>
  <si>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</si>
  <si>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</si>
  <si>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</si>
  <si>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</si>
  <si>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</si>
  <si>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</si>
  <si>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</si>
  <si>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</si>
  <si>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</si>
  <si>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</si>
  <si>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</si>
  <si>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</si>
  <si>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</si>
  <si>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</si>
  <si>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</si>
  <si>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</si>
  <si>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</si>
  <si>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</si>
  <si>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</si>
  <si>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</si>
  <si>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</si>
  <si>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</si>
  <si>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</si>
  <si>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</si>
  <si>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</si>
  <si>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</si>
  <si>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</si>
  <si>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</si>
  <si>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</si>
  <si>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</si>
  <si>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</si>
  <si>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</si>
  <si>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</si>
  <si>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</si>
  <si>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</si>
  <si>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</si>
  <si>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</si>
  <si>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</si>
  <si>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</si>
  <si>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</si>
  <si>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</si>
  <si>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</si>
  <si>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</si>
  <si>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</si>
  <si>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</si>
  <si>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</si>
  <si>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</si>
  <si>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</si>
  <si>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</si>
  <si>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</si>
  <si>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</si>
  <si>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</si>
  <si>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</si>
  <si>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</si>
  <si>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</si>
  <si>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</si>
  <si>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</si>
  <si>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</si>
  <si>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</si>
  <si>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</si>
  <si>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</si>
  <si>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</si>
  <si>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</si>
  <si>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</si>
  <si>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</si>
  <si>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</si>
  <si>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</si>
  <si>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</si>
  <si>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</si>
  <si>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</si>
  <si>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</si>
  <si>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</si>
  <si>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</si>
  <si>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</si>
  <si>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</si>
  <si>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</si>
  <si>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</si>
  <si>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</si>
  <si>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</si>
  <si>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</si>
  <si>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</si>
  <si>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</si>
  <si>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</si>
  <si>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</si>
  <si>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</si>
  <si>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</si>
  <si>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</si>
  <si>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</si>
  <si>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</si>
  <si>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</si>
  <si>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</si>
  <si>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</si>
  <si>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</si>
  <si>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</si>
  <si>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</si>
  <si>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</si>
  <si>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</si>
  <si>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</si>
  <si>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</si>
  <si>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</si>
  <si>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</si>
  <si>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</si>
  <si>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</si>
  <si>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</si>
  <si>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</si>
  <si>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</si>
  <si>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</si>
  <si>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</si>
  <si>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</si>
  <si>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</si>
  <si>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</si>
  <si>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</si>
  <si>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</si>
  <si>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</si>
  <si>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</si>
  <si>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</si>
  <si>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</si>
  <si>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</si>
  <si>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</si>
  <si>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</si>
  <si>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</si>
  <si>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</si>
  <si>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</si>
  <si>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</si>
  <si>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</si>
  <si>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</si>
  <si>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</si>
  <si>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</si>
  <si>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</si>
  <si>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</si>
  <si>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</si>
  <si>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</si>
  <si>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</si>
  <si>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</si>
  <si>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</si>
  <si>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</si>
  <si>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</si>
  <si>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</si>
  <si>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</si>
  <si>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</si>
  <si>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</si>
  <si>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</si>
  <si>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</si>
  <si>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</si>
  <si>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</si>
  <si>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</si>
  <si>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</si>
  <si>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</si>
  <si>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</si>
  <si>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</si>
  <si>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</si>
  <si>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</si>
  <si>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</si>
  <si>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</si>
  <si>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</si>
  <si>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</si>
  <si>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</si>
  <si>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</si>
  <si>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</si>
  <si>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</si>
  <si>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</si>
  <si>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</si>
  <si>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</si>
  <si>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</si>
  <si>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</si>
  <si>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</si>
  <si>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</si>
  <si>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</si>
  <si>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</si>
  <si>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</si>
  <si>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</si>
  <si>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</si>
  <si>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</si>
  <si>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</si>
  <si>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</si>
  <si>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</si>
  <si>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</si>
  <si>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</si>
  <si>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</si>
  <si>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</si>
  <si>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</si>
  <si>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</si>
  <si>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</si>
  <si>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</si>
  <si>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</si>
  <si>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</si>
  <si>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</si>
  <si>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</si>
  <si>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</si>
  <si>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</si>
  <si>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</si>
  <si>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</si>
  <si>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</si>
  <si>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</si>
  <si>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</si>
  <si>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</si>
  <si>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</si>
  <si>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</si>
  <si>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</si>
  <si>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</si>
  <si>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</si>
  <si>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</si>
  <si>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</si>
  <si>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</si>
  <si>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</si>
  <si>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</si>
  <si>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</si>
  <si>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</si>
  <si>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</si>
  <si>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</si>
  <si>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</si>
  <si>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</si>
  <si>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</si>
  <si>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</si>
  <si>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</si>
  <si>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</si>
  <si>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</si>
  <si>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</si>
  <si>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</si>
  <si>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</si>
  <si>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</si>
  <si>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</si>
  <si>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</si>
  <si>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</si>
  <si>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</si>
  <si>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</si>
  <si>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</si>
  <si>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</si>
  <si>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</si>
  <si>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</si>
  <si>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</si>
  <si>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</si>
  <si>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</si>
  <si>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</si>
  <si>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</si>
  <si>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</si>
  <si>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</si>
  <si>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</si>
  <si>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</si>
  <si>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</si>
  <si>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</si>
  <si>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</si>
  <si>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</si>
  <si>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</si>
  <si>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</si>
  <si>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</si>
  <si>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</si>
  <si>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</si>
  <si>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</si>
  <si>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</si>
  <si>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</si>
  <si>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</si>
  <si>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</si>
  <si>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</si>
  <si>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</si>
  <si>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</si>
  <si>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</si>
  <si>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</si>
  <si>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</si>
  <si>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</si>
  <si>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</si>
  <si>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</si>
  <si>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</si>
  <si>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</si>
  <si>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</si>
  <si>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</si>
  <si>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</si>
  <si>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</si>
  <si>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</si>
  <si>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</si>
  <si>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</si>
  <si>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</si>
  <si>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</si>
  <si>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</si>
  <si>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</si>
  <si>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</si>
  <si>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</si>
  <si>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</si>
  <si>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</si>
  <si>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</si>
  <si>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</si>
  <si>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</si>
  <si>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</si>
  <si>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</si>
  <si>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</si>
  <si>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</si>
  <si>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</si>
  <si>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</si>
  <si>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</si>
  <si>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</si>
  <si>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</si>
  <si>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</si>
  <si>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</si>
  <si>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</si>
  <si>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</si>
  <si>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</si>
  <si>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</si>
  <si>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</si>
  <si>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</si>
  <si>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</si>
  <si>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</si>
  <si>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</si>
  <si>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</si>
  <si>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</si>
  <si>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</si>
  <si>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</si>
  <si>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</si>
  <si>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</si>
  <si>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</si>
  <si>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</si>
  <si>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</si>
  <si>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</si>
  <si>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</si>
  <si>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</si>
  <si>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</si>
  <si>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</si>
  <si>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</si>
  <si>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</si>
  <si>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</si>
  <si>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</si>
  <si>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</si>
  <si>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</si>
  <si>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</si>
  <si>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</si>
  <si>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</si>
  <si>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</si>
  <si>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</si>
  <si>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</si>
  <si>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</si>
  <si>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</si>
  <si>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</si>
  <si>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</si>
  <si>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</si>
  <si>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</si>
  <si>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</si>
  <si>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</si>
  <si>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</si>
  <si>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</si>
  <si>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</si>
  <si>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</si>
  <si>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</si>
  <si>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</si>
  <si>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</si>
  <si>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</si>
  <si>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</si>
  <si>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</si>
  <si>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</si>
  <si>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</si>
  <si>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</si>
  <si>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</si>
  <si>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</si>
  <si>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</si>
  <si>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</si>
  <si>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</si>
  <si>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</si>
  <si>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</si>
  <si>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</si>
  <si>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</si>
  <si>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</si>
  <si>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</si>
  <si>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</si>
  <si>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</si>
  <si>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</si>
  <si>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</si>
  <si>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</si>
  <si>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</si>
  <si>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</si>
  <si>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</si>
  <si>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</si>
  <si>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</si>
  <si>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</si>
  <si>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</si>
  <si>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</si>
  <si>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</si>
  <si>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</si>
  <si>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</si>
  <si>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</si>
  <si>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</si>
  <si>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</si>
  <si>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</si>
  <si>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</si>
  <si>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</si>
  <si>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</si>
  <si>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</si>
  <si>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</si>
  <si>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</si>
  <si>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</si>
  <si>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</si>
  <si>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</si>
  <si>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</si>
  <si>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</si>
  <si>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</si>
  <si>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</si>
  <si>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</si>
  <si>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</si>
  <si>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</si>
  <si>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</si>
  <si>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</si>
  <si>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</si>
  <si>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</si>
  <si>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</si>
  <si>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</si>
  <si>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</si>
  <si>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</si>
  <si>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</si>
  <si>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</si>
  <si>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</si>
  <si>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</si>
  <si>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</si>
  <si>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</si>
  <si>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</si>
  <si>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</si>
  <si>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</si>
  <si>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</si>
  <si>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</si>
  <si>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</si>
  <si>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</si>
  <si>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</si>
  <si>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</si>
  <si>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</si>
  <si>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</si>
  <si>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</si>
  <si>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</si>
  <si>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</si>
  <si>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</si>
  <si>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</si>
  <si>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</si>
  <si>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</si>
  <si>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</si>
  <si>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</si>
  <si>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</si>
  <si>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</si>
  <si>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</si>
  <si>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</si>
  <si>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</si>
  <si>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</si>
  <si>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</si>
  <si>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</si>
  <si>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</si>
  <si>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</si>
  <si>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</si>
  <si>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</si>
  <si>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</si>
  <si>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</si>
  <si>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</si>
  <si>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</si>
  <si>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</si>
  <si>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</si>
  <si>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</si>
  <si>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</si>
  <si>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</si>
  <si>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</si>
  <si>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</si>
  <si>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</si>
  <si>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</si>
  <si>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</si>
  <si>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</si>
  <si>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</si>
  <si>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</si>
  <si>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</si>
  <si>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</si>
  <si>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</si>
  <si>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</si>
  <si>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</si>
  <si>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</si>
  <si>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</si>
  <si>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</si>
  <si>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</si>
  <si>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</si>
  <si>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</si>
  <si>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</si>
  <si>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</si>
  <si>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</si>
  <si>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</si>
  <si>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</si>
  <si>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</si>
  <si>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</si>
  <si>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</si>
  <si>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</si>
  <si>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</si>
  <si>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</si>
  <si>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</si>
  <si>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</si>
  <si>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</si>
  <si>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</si>
  <si>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</si>
  <si>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</si>
  <si>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</si>
  <si>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</si>
  <si>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</si>
  <si>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</si>
  <si>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</si>
  <si>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</si>
  <si>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</si>
  <si>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</si>
  <si>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</si>
  <si>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</si>
  <si>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</si>
  <si>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</si>
  <si>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</si>
  <si>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</si>
  <si>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</si>
  <si>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</si>
  <si>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</si>
  <si>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</si>
  <si>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</si>
  <si>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</si>
  <si>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</si>
  <si>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</si>
  <si>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</si>
  <si>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</si>
  <si>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</si>
  <si>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</si>
  <si>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</si>
  <si>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</si>
  <si>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</si>
  <si>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</si>
  <si>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</si>
  <si>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</si>
  <si>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</si>
  <si>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</si>
  <si>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</si>
  <si>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</si>
  <si>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</si>
  <si>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</si>
  <si>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</si>
  <si>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</si>
  <si>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</si>
  <si>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</si>
  <si>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</si>
  <si>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</si>
  <si>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</si>
  <si>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</si>
  <si>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</si>
  <si>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</si>
  <si>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</si>
  <si>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</si>
  <si>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</si>
  <si>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</si>
  <si>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</si>
  <si>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</si>
  <si>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</si>
  <si>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</si>
  <si>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</si>
  <si>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</si>
  <si>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</si>
  <si>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</si>
  <si>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</si>
  <si>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</si>
  <si>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</si>
  <si>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</si>
  <si>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</si>
  <si>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</si>
  <si>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</si>
  <si>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</si>
  <si>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</si>
  <si>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</si>
  <si>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</si>
  <si>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</si>
  <si>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</si>
  <si>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</si>
  <si>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</si>
  <si>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</si>
  <si>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</si>
  <si>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</si>
  <si>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</si>
  <si>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</si>
  <si>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</si>
  <si>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</si>
  <si>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</si>
  <si>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</si>
  <si>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</si>
  <si>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</si>
  <si>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</si>
  <si>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</si>
  <si>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</si>
  <si>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</si>
  <si>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</si>
  <si>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</si>
  <si>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</si>
  <si>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</si>
  <si>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</si>
  <si>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</si>
  <si>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</si>
  <si>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</si>
  <si>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</si>
  <si>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</si>
  <si>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</si>
  <si>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</si>
  <si>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</si>
  <si>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</si>
  <si>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</si>
  <si>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</si>
  <si>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</si>
  <si>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</si>
  <si>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</si>
  <si>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</si>
  <si>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</si>
  <si>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</si>
  <si>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</si>
  <si>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</si>
  <si>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</si>
  <si>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</si>
  <si>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</si>
  <si>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</si>
  <si>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</si>
  <si>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</si>
  <si>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</si>
  <si>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</si>
  <si>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</si>
  <si>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</si>
  <si>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</si>
  <si>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</si>
  <si>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</si>
  <si>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</si>
  <si>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</si>
  <si>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</si>
  <si>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</si>
  <si>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</si>
  <si>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</si>
  <si>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</si>
  <si>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</si>
  <si>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</si>
  <si>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</si>
  <si>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</si>
  <si>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</si>
  <si>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</si>
  <si>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</si>
  <si>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</si>
  <si>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</si>
  <si>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</si>
  <si>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</si>
  <si>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</si>
  <si>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</si>
  <si>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</si>
  <si>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</si>
  <si>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</si>
  <si>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</si>
  <si>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</si>
  <si>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</si>
  <si>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</si>
  <si>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</si>
  <si>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</si>
  <si>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</si>
  <si>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</si>
  <si>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</si>
  <si>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</si>
  <si>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</si>
  <si>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</si>
  <si>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</si>
  <si>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</si>
  <si>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</si>
  <si>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</si>
  <si>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</si>
  <si>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</si>
  <si>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</si>
  <si>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</si>
  <si>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</si>
  <si>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</si>
  <si>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</si>
  <si>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</si>
  <si>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</si>
  <si>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</si>
  <si>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</si>
  <si>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</si>
  <si>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</si>
  <si>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</si>
  <si>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</si>
  <si>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</si>
  <si>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</si>
  <si>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</si>
  <si>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</si>
  <si>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</si>
  <si>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</si>
  <si>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</si>
  <si>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</si>
  <si>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</si>
  <si>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</si>
  <si>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</si>
  <si>
    <t>Mohan Sir, (Demo) Saturday (11-10-2025)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</si>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</sst>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11"/>
  <sheetViews>
    <sheetView tabSelected="1" zoomScaleNormal="100" workbookViewId="0">
      <pane ySplit="1" topLeftCell="A2155" activePane="bottomLeft" state="frozen"/>
      <selection sqref="A1:C37"/>
      <selection pane="bottomLeft" activeCell="A2155" sqref="A215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2779</v>
      </c>
      <c r="E1" s="37" t="s">
        <v>3484</v>
      </c>
      <c r="F1" s="37" t="s">
        <v>3304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2795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3566</v>
      </c>
      <c r="I5" s="25" t="s">
        <v>4676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3565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4445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4767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4867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3298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/>
      <c r="N30" s="45">
        <v>45936</v>
      </c>
      <c r="O30" s="54"/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4767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4867</v>
      </c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3335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4692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3553</v>
      </c>
      <c r="N38" s="45">
        <v>45915</v>
      </c>
      <c r="O38" s="54">
        <v>8060</v>
      </c>
      <c r="P38" s="25" t="s">
        <v>3437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3298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2796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2797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2798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2799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2800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2801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2802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2803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2804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3282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2805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2806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2807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2786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2786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2786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3299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3298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3298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3283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626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Delhi</v>
      </c>
      <c r="W706" s="56" t="s">
        <v>606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Local</v>
      </c>
    </row>
    <row r="707" spans="1:29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4135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4136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4685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4686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4137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4687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4688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4724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4725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4389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4390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4391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2746</v>
      </c>
      <c r="I797" s="25" t="s">
        <v>4677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4678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4392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4393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4394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4395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4396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4397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4398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4399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4400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4401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4402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4403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4404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/>
      <c r="N898" s="45">
        <v>45934</v>
      </c>
      <c r="O898" s="54"/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2808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2806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2809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2810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2811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2812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2813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2814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2815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3629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4364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4138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4139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4365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4366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4367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4135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4368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4369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4370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4371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4372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2816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4367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4373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4374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4375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4376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4377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4378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2791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2817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2818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2819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2820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2821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2822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2823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2824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2825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2826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2827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2828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2829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2830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2831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2832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2832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2833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2834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2835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2836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2837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2838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2839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2840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2840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2841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2842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2843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2844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2845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2846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2847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2848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2849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2850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2851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2852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2853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2854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2855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2856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2857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2858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2859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2860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2861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2862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2863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2864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2865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2866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2867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2868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2869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2870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2871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2872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2873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2874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2875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2876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2877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2878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2878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2879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2880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2880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2881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2882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2883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2884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2885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2886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2887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2888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2889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2890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2891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2892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2893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2894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2895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2896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2897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2898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2898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2808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2899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2899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2900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2901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2902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2903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2904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2905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2906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2907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2908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2909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2910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2911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2912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2913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2914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2915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2916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2917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2918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2919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2920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2921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2922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2923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2924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2925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3298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3298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4140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4405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4406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4407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4408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4409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4141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4136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2817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2818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2926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2927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2928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2929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2930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2931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2932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2933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2934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2935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2936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2937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2938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2939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2940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2941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2942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2943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2837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2944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2945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2946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2846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2947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2819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2948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2849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2949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2950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2951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2952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2942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2853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2953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2854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2954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2955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2956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2957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2958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2959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2960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2961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2962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2963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2964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2866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2965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2966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2967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2867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2968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2969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2970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2870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2971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2972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2973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2974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2975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2976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2877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2878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2977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2978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2880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2979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2881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2980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2981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2982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2883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2983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2984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2884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2985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2885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2986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2987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2988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2989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2990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2991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2992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2948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2795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2993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2994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2995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2996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2997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2998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2999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2999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3000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3001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3002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3003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3004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3005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3006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3007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3008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3009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4139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4379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4364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4380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4142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4143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2743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2743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2743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2786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2786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3010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2818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3011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3012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3013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3014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3015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3016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3017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3018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3019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3020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3021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3022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3023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3024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3025</v>
      </c>
      <c r="J1616" s="25">
        <v>1</v>
      </c>
      <c r="K1616" s="25">
        <v>1</v>
      </c>
      <c r="L1616" s="25">
        <f t="shared" si="205"/>
        <v>0</v>
      </c>
      <c r="M1616" s="25" t="s">
        <v>3342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3026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3027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3028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3029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2855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3030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3031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2860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3032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3033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3034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3035</v>
      </c>
      <c r="J1631" s="25">
        <v>1</v>
      </c>
      <c r="K1631" s="25">
        <v>1</v>
      </c>
      <c r="L1631" s="25">
        <f t="shared" si="205"/>
        <v>0</v>
      </c>
      <c r="M1631" s="25" t="s">
        <v>3342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3036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3037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3038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3039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3040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2848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3041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2872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3042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2880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3043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2883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3044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3045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3046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3047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3048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3049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3050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2808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3051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3052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3053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3054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3055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3056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3057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3058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4410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4411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4412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4144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4413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4414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4145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4415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4415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4416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4417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4418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4679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2792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2792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4146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4146</v>
      </c>
      <c r="J1682" s="25">
        <v>4</v>
      </c>
      <c r="K1682" s="25">
        <v>4</v>
      </c>
      <c r="L1682" s="25">
        <f t="shared" si="212"/>
        <v>0</v>
      </c>
      <c r="M1682" s="25" t="s">
        <v>3456</v>
      </c>
      <c r="N1682" s="45">
        <v>45911</v>
      </c>
      <c r="O1682" s="54">
        <f>16391.25*4</f>
        <v>65565</v>
      </c>
      <c r="P1682" s="25" t="s">
        <v>3452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3333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4381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4382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4383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4419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4140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4420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4147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4140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4421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4422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4680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4148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4137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4137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3059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3060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3061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2818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3062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3063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3064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3065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3066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3067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3068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3069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3070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3071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3072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3073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3074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3075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3076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3077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2840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2840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2840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3078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3079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3080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3081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3082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3083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3084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3085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3086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3087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3088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2857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3089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3090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3091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3092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2962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3093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3094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3095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3096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3097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3098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3099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3100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3101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2976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3102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3103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3050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3104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2995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3105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3106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2853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3107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3108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2937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3109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3110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3111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3112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3113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2788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4143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4384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4423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4424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4140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4681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4149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4682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3114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3114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2776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3115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3116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3117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2817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3118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3119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3120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3121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3122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3123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3124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3125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3126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3127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3128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3129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3130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3131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3132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3133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3134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3135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3136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3137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3138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3139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3140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3141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2831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3142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3020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3143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3144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2775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2840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3145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3146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3147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3148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3149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2854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3150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3151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3152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3153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3154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3155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3156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3157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3158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3159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3160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3039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3029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3161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3162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3163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2980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3164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3165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2886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2987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3048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3166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3167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2898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2898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2898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2808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3052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3168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3169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3170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2776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3171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3172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3173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3174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3175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3176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2914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3177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3178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3179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3180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3181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3182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3183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2780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3184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2780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3281</v>
      </c>
      <c r="J1955" s="25">
        <v>1</v>
      </c>
      <c r="K1955" s="25"/>
      <c r="L1955" s="25">
        <f t="shared" si="240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2780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41"/>
        <v/>
      </c>
      <c r="Z1955" s="25" t="str">
        <f t="shared" si="242"/>
        <v/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/>
      <c r="L1956" s="25">
        <f t="shared" si="240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2780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41"/>
        <v/>
      </c>
      <c r="Z1956" s="25" t="str">
        <f t="shared" si="242"/>
        <v/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2780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2780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2792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4150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3185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3186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3187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3188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3189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3190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3191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3192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3193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3194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3195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3196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3167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3197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3184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3294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4726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2742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4727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2750</v>
      </c>
      <c r="U2001" s="25" t="s">
        <v>2742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4728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2742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4385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4138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2818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3292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3198</v>
      </c>
      <c r="J2018" s="25">
        <v>1</v>
      </c>
      <c r="K2018" s="25">
        <v>1</v>
      </c>
      <c r="L2018" s="25">
        <f t="shared" si="247"/>
        <v>0</v>
      </c>
      <c r="M2018" s="25" t="s">
        <v>2774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3065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3199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3138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3200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3201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3202</v>
      </c>
      <c r="J2025" s="25">
        <v>1</v>
      </c>
      <c r="K2025" s="25">
        <v>1</v>
      </c>
      <c r="L2025" s="25">
        <f t="shared" si="247"/>
        <v>0</v>
      </c>
      <c r="M2025" s="25" t="s">
        <v>2745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3203</v>
      </c>
      <c r="J2026" s="25">
        <v>1</v>
      </c>
      <c r="K2026" s="25">
        <v>1</v>
      </c>
      <c r="L2026" s="25">
        <f t="shared" si="247"/>
        <v>0</v>
      </c>
      <c r="M2026" s="25" t="s">
        <v>2745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2942</v>
      </c>
      <c r="J2028" s="25">
        <v>1</v>
      </c>
      <c r="K2028" s="25">
        <v>1</v>
      </c>
      <c r="L2028" s="25">
        <f t="shared" si="247"/>
        <v>0</v>
      </c>
      <c r="M2028" s="25" t="s">
        <v>3297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3204</v>
      </c>
      <c r="J2029" s="25">
        <v>1</v>
      </c>
      <c r="K2029" s="25">
        <v>1</v>
      </c>
      <c r="L2029" s="25">
        <f t="shared" si="247"/>
        <v>0</v>
      </c>
      <c r="M2029" s="25" t="s">
        <v>3297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3205</v>
      </c>
      <c r="J2030" s="25">
        <v>1</v>
      </c>
      <c r="K2030" s="25">
        <v>1</v>
      </c>
      <c r="L2030" s="25">
        <f t="shared" si="247"/>
        <v>0</v>
      </c>
      <c r="M2030" s="25" t="s">
        <v>2745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3206</v>
      </c>
      <c r="J2031" s="25">
        <v>1</v>
      </c>
      <c r="K2031" s="25">
        <v>1</v>
      </c>
      <c r="L2031" s="25">
        <f t="shared" si="247"/>
        <v>0</v>
      </c>
      <c r="M2031" s="25" t="s">
        <v>2745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2840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3207</v>
      </c>
      <c r="J2034" s="25">
        <v>1</v>
      </c>
      <c r="K2034" s="25">
        <v>1</v>
      </c>
      <c r="L2034" s="25">
        <f t="shared" si="247"/>
        <v>0</v>
      </c>
      <c r="M2034" s="25" t="s">
        <v>3292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3208</v>
      </c>
      <c r="J2035" s="25">
        <v>1</v>
      </c>
      <c r="K2035" s="25">
        <v>1</v>
      </c>
      <c r="L2035" s="25">
        <f t="shared" si="247"/>
        <v>0</v>
      </c>
      <c r="M2035" s="25" t="s">
        <v>2745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3297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3209</v>
      </c>
      <c r="J2039" s="25">
        <v>1</v>
      </c>
      <c r="K2039" s="25">
        <v>1</v>
      </c>
      <c r="L2039" s="25">
        <f t="shared" si="247"/>
        <v>0</v>
      </c>
      <c r="M2039" s="25" t="s">
        <v>2745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3210</v>
      </c>
      <c r="J2040" s="25">
        <v>1</v>
      </c>
      <c r="K2040" s="25">
        <v>1</v>
      </c>
      <c r="L2040" s="25">
        <f t="shared" si="247"/>
        <v>0</v>
      </c>
      <c r="M2040" s="25" t="s">
        <v>3292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3211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3212</v>
      </c>
      <c r="J2042" s="25">
        <v>1</v>
      </c>
      <c r="K2042" s="25">
        <v>1</v>
      </c>
      <c r="L2042" s="25">
        <f t="shared" si="247"/>
        <v>0</v>
      </c>
      <c r="M2042" s="25" t="s">
        <v>2745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3213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3214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3215</v>
      </c>
      <c r="J2045" s="25">
        <v>1</v>
      </c>
      <c r="K2045" s="25">
        <v>1</v>
      </c>
      <c r="L2045" s="25">
        <f t="shared" si="247"/>
        <v>0</v>
      </c>
      <c r="M2045" s="25" t="s">
        <v>3297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3085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3216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3217</v>
      </c>
      <c r="J2049" s="25">
        <v>1</v>
      </c>
      <c r="K2049" s="25">
        <v>1</v>
      </c>
      <c r="L2049" s="25">
        <f t="shared" si="247"/>
        <v>0</v>
      </c>
      <c r="M2049" s="25" t="s">
        <v>2745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3218</v>
      </c>
      <c r="J2051" s="25">
        <v>1</v>
      </c>
      <c r="K2051" s="25">
        <v>1</v>
      </c>
      <c r="L2051" s="25">
        <f t="shared" si="247"/>
        <v>0</v>
      </c>
      <c r="M2051" s="25" t="s">
        <v>2745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3219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3220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3221</v>
      </c>
      <c r="J2054" s="25">
        <v>1</v>
      </c>
      <c r="K2054" s="25">
        <v>1</v>
      </c>
      <c r="L2054" s="25">
        <f t="shared" si="254"/>
        <v>0</v>
      </c>
      <c r="M2054" s="25" t="s">
        <v>3301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3222</v>
      </c>
      <c r="J2055" s="25">
        <v>1</v>
      </c>
      <c r="K2055" s="25">
        <v>1</v>
      </c>
      <c r="L2055" s="25">
        <f t="shared" si="254"/>
        <v>0</v>
      </c>
      <c r="M2055" s="25" t="s">
        <v>2745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3223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3224</v>
      </c>
      <c r="J2057" s="25">
        <v>1</v>
      </c>
      <c r="K2057" s="25">
        <v>1</v>
      </c>
      <c r="L2057" s="25">
        <f t="shared" si="254"/>
        <v>0</v>
      </c>
      <c r="M2057" s="25" t="s">
        <v>3292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3225</v>
      </c>
      <c r="J2058" s="25">
        <v>1</v>
      </c>
      <c r="K2058" s="25">
        <v>1</v>
      </c>
      <c r="L2058" s="25">
        <f t="shared" si="254"/>
        <v>0</v>
      </c>
      <c r="M2058" s="25" t="s">
        <v>2745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2860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3226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3227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3228</v>
      </c>
      <c r="J2062" s="25">
        <v>1</v>
      </c>
      <c r="K2062" s="25">
        <v>1</v>
      </c>
      <c r="L2062" s="25">
        <f t="shared" si="254"/>
        <v>0</v>
      </c>
      <c r="M2062" s="25" t="s">
        <v>2745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3229</v>
      </c>
      <c r="J2064" s="25">
        <v>1</v>
      </c>
      <c r="K2064" s="25">
        <v>1</v>
      </c>
      <c r="L2064" s="25">
        <f t="shared" si="254"/>
        <v>0</v>
      </c>
      <c r="M2064" s="25" t="s">
        <v>2745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3230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3231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3036</v>
      </c>
      <c r="J2067" s="25">
        <v>1</v>
      </c>
      <c r="K2067" s="25">
        <v>1</v>
      </c>
      <c r="L2067" s="25">
        <f t="shared" si="254"/>
        <v>0</v>
      </c>
      <c r="M2067" s="25" t="s">
        <v>2745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3232</v>
      </c>
      <c r="J2070" s="25">
        <v>1</v>
      </c>
      <c r="K2070" s="25">
        <v>1</v>
      </c>
      <c r="L2070" s="25">
        <f t="shared" si="254"/>
        <v>0</v>
      </c>
      <c r="M2070" s="25" t="s">
        <v>2745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3233</v>
      </c>
      <c r="J2071" s="25">
        <v>1</v>
      </c>
      <c r="K2071" s="25">
        <v>1</v>
      </c>
      <c r="L2071" s="25">
        <f t="shared" si="254"/>
        <v>0</v>
      </c>
      <c r="M2071" s="25" t="s">
        <v>3297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3234</v>
      </c>
      <c r="J2072" s="25">
        <v>1</v>
      </c>
      <c r="K2072" s="25">
        <v>1</v>
      </c>
      <c r="L2072" s="25">
        <f t="shared" si="254"/>
        <v>0</v>
      </c>
      <c r="M2072" s="25" t="s">
        <v>2745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3235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3236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2962</v>
      </c>
      <c r="J2075" s="25">
        <v>1</v>
      </c>
      <c r="K2075" s="25">
        <v>1</v>
      </c>
      <c r="L2075" s="25">
        <f t="shared" si="254"/>
        <v>0</v>
      </c>
      <c r="M2075" s="25" t="s">
        <v>3292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3237</v>
      </c>
      <c r="J2076" s="25">
        <v>1</v>
      </c>
      <c r="K2076" s="25">
        <v>1</v>
      </c>
      <c r="L2076" s="25">
        <f t="shared" si="254"/>
        <v>0</v>
      </c>
      <c r="M2076" s="25" t="s">
        <v>2745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3238</v>
      </c>
      <c r="J2077" s="25">
        <v>1</v>
      </c>
      <c r="K2077" s="25">
        <v>1</v>
      </c>
      <c r="L2077" s="25">
        <f t="shared" si="254"/>
        <v>0</v>
      </c>
      <c r="M2077" s="25" t="s">
        <v>3292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3239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3240</v>
      </c>
      <c r="J2079" s="25">
        <v>0</v>
      </c>
      <c r="K2079" s="25"/>
      <c r="L2079" s="25">
        <f t="shared" si="254"/>
        <v>0</v>
      </c>
      <c r="M2079" s="25" t="s">
        <v>3645</v>
      </c>
      <c r="N2079" s="45" t="s">
        <v>3645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2781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3241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2898</v>
      </c>
      <c r="J2081" s="25">
        <v>2</v>
      </c>
      <c r="K2081" s="25">
        <v>2</v>
      </c>
      <c r="L2081" s="25">
        <f t="shared" si="254"/>
        <v>0</v>
      </c>
      <c r="M2081" s="25" t="s">
        <v>3298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3298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3292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3242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2795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3298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2745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3243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3244</v>
      </c>
      <c r="J2090" s="25">
        <v>1</v>
      </c>
      <c r="K2090" s="25">
        <v>1</v>
      </c>
      <c r="L2090" s="25">
        <f t="shared" si="254"/>
        <v>0</v>
      </c>
      <c r="M2090" s="25" t="s">
        <v>2745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3245</v>
      </c>
      <c r="J2091" s="25">
        <v>1</v>
      </c>
      <c r="K2091" s="25">
        <v>1</v>
      </c>
      <c r="L2091" s="25">
        <f t="shared" si="254"/>
        <v>0</v>
      </c>
      <c r="M2091" s="25" t="s">
        <v>2745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2745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3246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3247</v>
      </c>
      <c r="J2097" s="25">
        <v>1</v>
      </c>
      <c r="K2097" s="25">
        <v>1</v>
      </c>
      <c r="L2097" s="25">
        <f t="shared" si="254"/>
        <v>0</v>
      </c>
      <c r="M2097" s="25" t="s">
        <v>3297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3248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3249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6" si="261">A2102+1</f>
        <v>2100</v>
      </c>
      <c r="B2103" s="25" t="s">
        <v>3743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4737</v>
      </c>
      <c r="J2103" s="25">
        <v>2</v>
      </c>
      <c r="K2103" s="25">
        <v>2</v>
      </c>
      <c r="L2103" s="25">
        <f t="shared" ref="L2103:L2166" si="264">J2103-K2103</f>
        <v>0</v>
      </c>
      <c r="M2103" s="25"/>
      <c r="N2103" s="45">
        <v>45937</v>
      </c>
      <c r="O2103" s="54"/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4425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4426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4427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4428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4429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4430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4431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4432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4433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4434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4435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4436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4437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2786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2786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2786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2786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3291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4386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3319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3320</v>
      </c>
      <c r="U2127" s="25" t="s">
        <v>2789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2789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2789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3299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3551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2749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3555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3556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2749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4873</v>
      </c>
      <c r="J2155" s="25">
        <v>2</v>
      </c>
      <c r="K2155" s="25">
        <v>2</v>
      </c>
      <c r="L2155" s="25">
        <f t="shared" si="264"/>
        <v>0</v>
      </c>
      <c r="M2155" s="25" t="s">
        <v>2607</v>
      </c>
      <c r="N2155" s="45">
        <v>45808</v>
      </c>
      <c r="O2155" s="54">
        <v>0</v>
      </c>
      <c r="P2155" s="25" t="s">
        <v>2607</v>
      </c>
      <c r="Q2155" s="25"/>
      <c r="R2155" s="25"/>
      <c r="S2155" s="3" t="s">
        <v>300</v>
      </c>
      <c r="T2155" s="55" t="s">
        <v>2607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2608</v>
      </c>
      <c r="I2156" s="25" t="s">
        <v>4874</v>
      </c>
      <c r="J2156" s="25">
        <v>3</v>
      </c>
      <c r="K2156" s="25">
        <v>3</v>
      </c>
      <c r="L2156" s="25">
        <f t="shared" si="264"/>
        <v>0</v>
      </c>
      <c r="M2156" s="25" t="s">
        <v>2607</v>
      </c>
      <c r="N2156" s="45">
        <v>45838</v>
      </c>
      <c r="O2156" s="54">
        <v>0</v>
      </c>
      <c r="P2156" s="25" t="s">
        <v>2607</v>
      </c>
      <c r="Q2156" s="25"/>
      <c r="R2156" s="25"/>
      <c r="S2156" s="3" t="s">
        <v>300</v>
      </c>
      <c r="T2156" s="55" t="s">
        <v>2607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4873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2609</v>
      </c>
      <c r="I2158" s="25" t="s">
        <v>4875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2610</v>
      </c>
      <c r="I2159" s="25" t="s">
        <v>2611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2612</v>
      </c>
      <c r="I2160" s="25" t="s">
        <v>4872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4867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2612</v>
      </c>
      <c r="I2161" s="25" t="s">
        <v>4872</v>
      </c>
      <c r="J2161" s="25">
        <v>2</v>
      </c>
      <c r="K2161" s="25">
        <v>2</v>
      </c>
      <c r="L2161" s="25">
        <f t="shared" si="264"/>
        <v>0</v>
      </c>
      <c r="M2161" s="25" t="s">
        <v>3551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2613</v>
      </c>
      <c r="I2162" s="25" t="s">
        <v>4876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2614</v>
      </c>
      <c r="I2163" s="25" t="s">
        <v>2615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2616</v>
      </c>
      <c r="I2164" s="25" t="s">
        <v>2617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261"/>
        <v>2162</v>
      </c>
      <c r="B2165" s="25" t="s">
        <v>2618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2619</v>
      </c>
      <c r="I2165" s="25" t="s">
        <v>2620</v>
      </c>
      <c r="J2165" s="25">
        <v>1</v>
      </c>
      <c r="K2165" s="25">
        <v>1</v>
      </c>
      <c r="L2165" s="25">
        <f t="shared" si="264"/>
        <v>0</v>
      </c>
      <c r="M2165" s="25" t="s">
        <v>2621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61"/>
        <v>2163</v>
      </c>
      <c r="B2166" s="25" t="s">
        <v>2618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2622</v>
      </c>
      <c r="I2166" s="25" t="s">
        <v>2623</v>
      </c>
      <c r="J2166" s="25">
        <v>1</v>
      </c>
      <c r="K2166" s="25">
        <v>1</v>
      </c>
      <c r="L2166" s="25">
        <f t="shared" si="264"/>
        <v>0</v>
      </c>
      <c r="M2166" s="25" t="s">
        <v>2621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ref="A2167:A2230" si="268">A2166+1</f>
        <v>2164</v>
      </c>
      <c r="B2167" s="25" t="s">
        <v>2624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2625</v>
      </c>
      <c r="I2167" s="25" t="s">
        <v>2626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2627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68"/>
        <v>2165</v>
      </c>
      <c r="B2168" s="25" t="s">
        <v>2624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2628</v>
      </c>
      <c r="I2168" s="25" t="s">
        <v>2629</v>
      </c>
      <c r="J2168" s="25">
        <v>2</v>
      </c>
      <c r="K2168" s="25">
        <v>2</v>
      </c>
      <c r="L2168" s="25">
        <f t="shared" si="271"/>
        <v>0</v>
      </c>
      <c r="M2168" s="25" t="s">
        <v>2630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68"/>
        <v>2166</v>
      </c>
      <c r="B2169" s="25" t="s">
        <v>2631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2628</v>
      </c>
      <c r="I2169" s="25" t="s">
        <v>2629</v>
      </c>
      <c r="J2169" s="25">
        <v>2</v>
      </c>
      <c r="K2169" s="25">
        <v>2</v>
      </c>
      <c r="L2169" s="25">
        <f t="shared" si="271"/>
        <v>0</v>
      </c>
      <c r="M2169" s="25" t="s">
        <v>2632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2633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68"/>
        <v>2167</v>
      </c>
      <c r="B2170" s="25" t="s">
        <v>2631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2634</v>
      </c>
      <c r="I2170" s="25" t="s">
        <v>2635</v>
      </c>
      <c r="J2170" s="25">
        <v>2</v>
      </c>
      <c r="K2170" s="25">
        <v>2</v>
      </c>
      <c r="L2170" s="25">
        <f t="shared" si="271"/>
        <v>0</v>
      </c>
      <c r="M2170" s="25" t="s">
        <v>2632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2633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68"/>
        <v>2168</v>
      </c>
      <c r="B2171" s="25" t="s">
        <v>2631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2636</v>
      </c>
      <c r="I2171" s="25" t="s">
        <v>2637</v>
      </c>
      <c r="J2171" s="25">
        <v>1</v>
      </c>
      <c r="K2171" s="25">
        <v>1</v>
      </c>
      <c r="L2171" s="25">
        <f t="shared" si="271"/>
        <v>0</v>
      </c>
      <c r="M2171" s="25" t="s">
        <v>2638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268"/>
        <v>2169</v>
      </c>
      <c r="B2172" s="25" t="s">
        <v>2639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2640</v>
      </c>
      <c r="I2172" s="25" t="s">
        <v>2641</v>
      </c>
      <c r="J2172" s="25">
        <v>2</v>
      </c>
      <c r="K2172" s="25">
        <v>2</v>
      </c>
      <c r="L2172" s="25">
        <f t="shared" si="271"/>
        <v>0</v>
      </c>
      <c r="M2172" s="25" t="s">
        <v>2642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68"/>
        <v>2170</v>
      </c>
      <c r="B2173" s="25" t="s">
        <v>2643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2608</v>
      </c>
      <c r="I2173" s="25" t="s">
        <v>2644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68"/>
        <v>2171</v>
      </c>
      <c r="B2174" s="25" t="s">
        <v>2645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2646</v>
      </c>
      <c r="I2174" s="25" t="s">
        <v>2647</v>
      </c>
      <c r="J2174" s="25">
        <v>1</v>
      </c>
      <c r="K2174" s="25">
        <v>1</v>
      </c>
      <c r="L2174" s="25">
        <f t="shared" si="271"/>
        <v>0</v>
      </c>
      <c r="M2174" s="25" t="s">
        <v>2648</v>
      </c>
      <c r="N2174" s="45">
        <v>45877</v>
      </c>
      <c r="O2174" s="54">
        <v>18200</v>
      </c>
      <c r="P2174" s="25" t="s">
        <v>2649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x14ac:dyDescent="0.25">
      <c r="A2175" s="25">
        <f t="shared" si="268"/>
        <v>2172</v>
      </c>
      <c r="B2175" s="25" t="s">
        <v>2650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68"/>
        <v>2173</v>
      </c>
      <c r="B2176" s="25" t="s">
        <v>2650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3720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x14ac:dyDescent="0.25">
      <c r="A2177" s="25">
        <f t="shared" si="268"/>
        <v>2174</v>
      </c>
      <c r="B2177" s="25" t="s">
        <v>2650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2609</v>
      </c>
      <c r="I2177" s="25" t="s">
        <v>4729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68"/>
        <v>2175</v>
      </c>
      <c r="B2178" s="25" t="s">
        <v>2652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2653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2744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2787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x14ac:dyDescent="0.25">
      <c r="A2179" s="25">
        <f t="shared" si="268"/>
        <v>2176</v>
      </c>
      <c r="B2179" s="25" t="s">
        <v>2652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2654</v>
      </c>
      <c r="I2179" s="25" t="s">
        <v>4730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3432</v>
      </c>
      <c r="Q2179" s="25"/>
      <c r="R2179" s="25"/>
      <c r="S2179" s="3">
        <v>4</v>
      </c>
      <c r="T2179" s="55" t="s">
        <v>606</v>
      </c>
      <c r="U2179" s="25" t="s">
        <v>2787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2655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2790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2656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2790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2657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2790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2658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2790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2659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2790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2660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2790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2661</v>
      </c>
      <c r="J2186" s="25">
        <v>1</v>
      </c>
      <c r="K2186" s="25">
        <v>1</v>
      </c>
      <c r="L2186" s="25">
        <f t="shared" si="271"/>
        <v>0</v>
      </c>
      <c r="M2186" s="25" t="s">
        <v>2662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2663</v>
      </c>
      <c r="U2186" s="25" t="s">
        <v>2790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2661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2790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2664</v>
      </c>
      <c r="J2188" s="25">
        <v>5</v>
      </c>
      <c r="K2188" s="25">
        <v>5</v>
      </c>
      <c r="L2188" s="25">
        <f t="shared" si="271"/>
        <v>0</v>
      </c>
      <c r="M2188" s="25" t="s">
        <v>2665</v>
      </c>
      <c r="N2188" s="45">
        <v>45868</v>
      </c>
      <c r="O2188" s="54">
        <v>0</v>
      </c>
      <c r="P2188" s="25" t="s">
        <v>2665</v>
      </c>
      <c r="Q2188" s="25" t="s">
        <v>2607</v>
      </c>
      <c r="R2188" s="25" t="s">
        <v>2607</v>
      </c>
      <c r="S2188" s="3" t="s">
        <v>300</v>
      </c>
      <c r="T2188" s="55" t="s">
        <v>2665</v>
      </c>
      <c r="U2188" s="25" t="s">
        <v>2790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2666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2790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2666</v>
      </c>
      <c r="J2190" s="25">
        <v>1</v>
      </c>
      <c r="K2190" s="25">
        <v>1</v>
      </c>
      <c r="L2190" s="25">
        <f t="shared" si="271"/>
        <v>0</v>
      </c>
      <c r="M2190" s="25" t="s">
        <v>2665</v>
      </c>
      <c r="N2190" s="45">
        <v>45865</v>
      </c>
      <c r="O2190" s="54">
        <v>0</v>
      </c>
      <c r="P2190" s="25" t="s">
        <v>2665</v>
      </c>
      <c r="Q2190" s="25" t="s">
        <v>2607</v>
      </c>
      <c r="R2190" s="25" t="s">
        <v>2607</v>
      </c>
      <c r="S2190" s="3" t="s">
        <v>300</v>
      </c>
      <c r="T2190" s="55" t="s">
        <v>2665</v>
      </c>
      <c r="U2190" s="25" t="s">
        <v>2790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2667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2790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x14ac:dyDescent="0.25">
      <c r="A2192" s="25">
        <f t="shared" si="268"/>
        <v>2189</v>
      </c>
      <c r="B2192" s="25" t="s">
        <v>2668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2669</v>
      </c>
      <c r="J2192" s="25">
        <v>1</v>
      </c>
      <c r="K2192" s="25">
        <v>1</v>
      </c>
      <c r="L2192" s="25">
        <f t="shared" si="271"/>
        <v>0</v>
      </c>
      <c r="M2192" s="25" t="s">
        <v>2670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2671</v>
      </c>
      <c r="U2192" s="25" t="s">
        <v>2790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8"/>
        <v>2190</v>
      </c>
      <c r="B2193" s="25" t="s">
        <v>2672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2673</v>
      </c>
      <c r="I2193" s="25" t="s">
        <v>2674</v>
      </c>
      <c r="J2193" s="25">
        <v>1</v>
      </c>
      <c r="K2193" s="25">
        <v>1</v>
      </c>
      <c r="L2193" s="25">
        <f t="shared" si="271"/>
        <v>0</v>
      </c>
      <c r="M2193" s="25" t="s">
        <v>2675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2790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x14ac:dyDescent="0.25">
      <c r="A2194" s="25">
        <f t="shared" si="268"/>
        <v>2191</v>
      </c>
      <c r="B2194" s="25" t="s">
        <v>2672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2676</v>
      </c>
      <c r="I2194" s="25" t="s">
        <v>2677</v>
      </c>
      <c r="J2194" s="25">
        <v>1</v>
      </c>
      <c r="K2194" s="25">
        <v>1</v>
      </c>
      <c r="L2194" s="25">
        <f t="shared" si="271"/>
        <v>0</v>
      </c>
      <c r="M2194" s="25" t="s">
        <v>2678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2790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8"/>
        <v>2192</v>
      </c>
      <c r="B2195" s="25" t="s">
        <v>2672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2679</v>
      </c>
      <c r="I2195" s="25" t="s">
        <v>2680</v>
      </c>
      <c r="J2195" s="25">
        <v>1</v>
      </c>
      <c r="K2195" s="25">
        <v>1</v>
      </c>
      <c r="L2195" s="25">
        <f t="shared" si="271"/>
        <v>0</v>
      </c>
      <c r="M2195" s="25" t="s">
        <v>2678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2790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8"/>
        <v>2193</v>
      </c>
      <c r="B2196" s="25" t="s">
        <v>2681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2682</v>
      </c>
      <c r="J2196" s="25">
        <v>1</v>
      </c>
      <c r="K2196" s="25">
        <v>1</v>
      </c>
      <c r="L2196" s="25">
        <f t="shared" si="271"/>
        <v>0</v>
      </c>
      <c r="M2196" s="25" t="s">
        <v>2683</v>
      </c>
      <c r="N2196" s="45">
        <v>45831</v>
      </c>
      <c r="O2196" s="54">
        <v>0</v>
      </c>
      <c r="P2196" s="25" t="s">
        <v>2684</v>
      </c>
      <c r="Q2196" s="25"/>
      <c r="R2196" s="25"/>
      <c r="S2196" s="3" t="s">
        <v>300</v>
      </c>
      <c r="T2196" s="55" t="s">
        <v>2685</v>
      </c>
      <c r="U2196" s="25" t="s">
        <v>2790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x14ac:dyDescent="0.25">
      <c r="A2197" s="25">
        <f t="shared" si="268"/>
        <v>2194</v>
      </c>
      <c r="B2197" s="25" t="s">
        <v>2681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2682</v>
      </c>
      <c r="J2197" s="25">
        <v>1</v>
      </c>
      <c r="K2197" s="25">
        <v>1</v>
      </c>
      <c r="L2197" s="25">
        <f t="shared" si="271"/>
        <v>0</v>
      </c>
      <c r="M2197" s="25" t="s">
        <v>2686</v>
      </c>
      <c r="N2197" s="45">
        <v>45831</v>
      </c>
      <c r="O2197" s="54">
        <v>0</v>
      </c>
      <c r="P2197" s="25" t="s">
        <v>2684</v>
      </c>
      <c r="Q2197" s="25"/>
      <c r="R2197" s="25"/>
      <c r="S2197" s="3" t="s">
        <v>300</v>
      </c>
      <c r="T2197" s="55" t="s">
        <v>2685</v>
      </c>
      <c r="U2197" s="25" t="s">
        <v>2790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268"/>
        <v>2195</v>
      </c>
      <c r="B2198" s="25" t="s">
        <v>2668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2687</v>
      </c>
      <c r="I2198" s="25" t="s">
        <v>2688</v>
      </c>
      <c r="J2198" s="25">
        <v>5</v>
      </c>
      <c r="K2198" s="25">
        <v>5</v>
      </c>
      <c r="L2198" s="25">
        <f t="shared" si="271"/>
        <v>0</v>
      </c>
      <c r="M2198" s="25" t="s">
        <v>2689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2690</v>
      </c>
      <c r="U2198" s="25" t="s">
        <v>2790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8"/>
        <v>2196</v>
      </c>
      <c r="B2199" s="25" t="s">
        <v>2668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2691</v>
      </c>
      <c r="J2199" s="25">
        <v>1</v>
      </c>
      <c r="K2199" s="25">
        <v>1</v>
      </c>
      <c r="L2199" s="25">
        <f t="shared" si="271"/>
        <v>0</v>
      </c>
      <c r="M2199" s="25" t="s">
        <v>2670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2790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8"/>
        <v>2197</v>
      </c>
      <c r="B2200" s="25" t="s">
        <v>2668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2692</v>
      </c>
      <c r="J2200" s="25">
        <v>1</v>
      </c>
      <c r="K2200" s="25">
        <v>1</v>
      </c>
      <c r="L2200" s="25">
        <f t="shared" si="271"/>
        <v>0</v>
      </c>
      <c r="M2200" s="25" t="s">
        <v>2670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2671</v>
      </c>
      <c r="U2200" s="25" t="s">
        <v>2790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8"/>
        <v>2198</v>
      </c>
      <c r="B2201" s="25" t="s">
        <v>2693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2694</v>
      </c>
      <c r="J2201" s="25">
        <v>1</v>
      </c>
      <c r="K2201" s="25">
        <v>1</v>
      </c>
      <c r="L2201" s="25">
        <f t="shared" si="271"/>
        <v>0</v>
      </c>
      <c r="M2201" s="25" t="s">
        <v>2695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2790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8"/>
        <v>2199</v>
      </c>
      <c r="B2202" s="25" t="s">
        <v>2696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2697</v>
      </c>
      <c r="I2202" s="25" t="s">
        <v>2698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2790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8"/>
        <v>2200</v>
      </c>
      <c r="B2203" s="25" t="s">
        <v>2696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2697</v>
      </c>
      <c r="I2203" s="25" t="s">
        <v>2698</v>
      </c>
      <c r="J2203" s="25">
        <v>7</v>
      </c>
      <c r="K2203" s="25">
        <v>7</v>
      </c>
      <c r="L2203" s="25">
        <f t="shared" si="271"/>
        <v>0</v>
      </c>
      <c r="M2203" s="25" t="s">
        <v>2689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2790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68"/>
        <v>2201</v>
      </c>
      <c r="B2204" s="25" t="s">
        <v>2699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2700</v>
      </c>
      <c r="J2204" s="25">
        <v>1</v>
      </c>
      <c r="K2204" s="25">
        <v>1</v>
      </c>
      <c r="L2204" s="25">
        <f t="shared" si="271"/>
        <v>0</v>
      </c>
      <c r="M2204" s="25" t="s">
        <v>2701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2790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268"/>
        <v>2202</v>
      </c>
      <c r="B2205" s="25" t="s">
        <v>2699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2702</v>
      </c>
      <c r="J2205" s="25">
        <v>1</v>
      </c>
      <c r="K2205" s="25">
        <v>1</v>
      </c>
      <c r="L2205" s="25">
        <f t="shared" si="271"/>
        <v>0</v>
      </c>
      <c r="M2205" s="25" t="s">
        <v>2701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2790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8"/>
        <v>2203</v>
      </c>
      <c r="B2206" s="25" t="s">
        <v>2703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2704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2790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68"/>
        <v>2204</v>
      </c>
      <c r="B2207" s="25" t="s">
        <v>2703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2705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2790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268"/>
        <v>2205</v>
      </c>
      <c r="B2208" s="25" t="s">
        <v>2703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2664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2790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268"/>
        <v>2206</v>
      </c>
      <c r="B2209" s="25" t="s">
        <v>2706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2707</v>
      </c>
      <c r="J2209" s="25">
        <v>3</v>
      </c>
      <c r="K2209" s="25">
        <v>3</v>
      </c>
      <c r="L2209" s="25">
        <f t="shared" si="271"/>
        <v>0</v>
      </c>
      <c r="M2209" s="25" t="s">
        <v>2708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2790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8"/>
        <v>2207</v>
      </c>
      <c r="B2210" s="25" t="s">
        <v>2706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2709</v>
      </c>
      <c r="J2210" s="25">
        <v>1</v>
      </c>
      <c r="K2210" s="25">
        <v>1</v>
      </c>
      <c r="L2210" s="25">
        <f t="shared" si="271"/>
        <v>0</v>
      </c>
      <c r="M2210" s="25" t="s">
        <v>3343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2790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8"/>
        <v>2208</v>
      </c>
      <c r="B2211" s="25" t="s">
        <v>2706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2710</v>
      </c>
      <c r="J2211" s="25">
        <v>1</v>
      </c>
      <c r="K2211" s="25">
        <v>1</v>
      </c>
      <c r="L2211" s="25">
        <f t="shared" si="271"/>
        <v>0</v>
      </c>
      <c r="M2211" s="25" t="s">
        <v>2711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2790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8"/>
        <v>2209</v>
      </c>
      <c r="B2212" s="25" t="s">
        <v>2712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2713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2790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x14ac:dyDescent="0.25">
      <c r="A2213" s="25">
        <f t="shared" si="268"/>
        <v>2210</v>
      </c>
      <c r="B2213" s="25" t="s">
        <v>2714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2715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2790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2716</v>
      </c>
      <c r="J2214" s="25">
        <v>1</v>
      </c>
      <c r="K2214" s="25">
        <v>1</v>
      </c>
      <c r="L2214" s="25">
        <f t="shared" si="271"/>
        <v>0</v>
      </c>
      <c r="M2214" s="25" t="s">
        <v>2717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2790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2718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2790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x14ac:dyDescent="0.25">
      <c r="A2216" s="25">
        <f t="shared" si="268"/>
        <v>2213</v>
      </c>
      <c r="B2216" s="25" t="s">
        <v>2719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2720</v>
      </c>
      <c r="J2216" s="25">
        <v>1</v>
      </c>
      <c r="K2216" s="25">
        <v>1</v>
      </c>
      <c r="L2216" s="25">
        <f t="shared" si="271"/>
        <v>0</v>
      </c>
      <c r="M2216" s="25" t="s">
        <v>3300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2790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8"/>
        <v>2214</v>
      </c>
      <c r="B2217" s="25" t="s">
        <v>2719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2721</v>
      </c>
      <c r="J2217" s="25">
        <v>1</v>
      </c>
      <c r="K2217" s="25">
        <v>1</v>
      </c>
      <c r="L2217" s="25">
        <f t="shared" si="271"/>
        <v>0</v>
      </c>
      <c r="M2217" s="25" t="s">
        <v>2722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2723</v>
      </c>
      <c r="U2217" s="25" t="s">
        <v>2790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8"/>
        <v>2215</v>
      </c>
      <c r="B2218" s="25" t="s">
        <v>2724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2725</v>
      </c>
      <c r="J2218" s="25">
        <v>1</v>
      </c>
      <c r="K2218" s="25">
        <v>1</v>
      </c>
      <c r="L2218" s="25">
        <f t="shared" si="271"/>
        <v>0</v>
      </c>
      <c r="M2218" s="25" t="s">
        <v>2726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2790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8"/>
        <v>2216</v>
      </c>
      <c r="B2219" s="25" t="s">
        <v>2724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2732</v>
      </c>
      <c r="I2219" s="25" t="s">
        <v>2727</v>
      </c>
      <c r="J2219" s="25">
        <v>1</v>
      </c>
      <c r="K2219" s="25">
        <v>1</v>
      </c>
      <c r="L2219" s="25">
        <f t="shared" si="271"/>
        <v>0</v>
      </c>
      <c r="M2219" s="25" t="s">
        <v>3300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2790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8"/>
        <v>2217</v>
      </c>
      <c r="B2220" s="25" t="s">
        <v>2728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2729</v>
      </c>
      <c r="I2220" s="25" t="s">
        <v>2730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2790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8"/>
        <v>2218</v>
      </c>
      <c r="B2221" s="25" t="s">
        <v>2731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2732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3300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2790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8"/>
        <v>2219</v>
      </c>
      <c r="B2222" s="25" t="s">
        <v>2731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2717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2733</v>
      </c>
      <c r="U2222" s="25" t="s">
        <v>2790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8"/>
        <v>2220</v>
      </c>
      <c r="B2223" s="25" t="s">
        <v>2734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2773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2790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68"/>
        <v>2221</v>
      </c>
      <c r="B2224" s="25" t="s">
        <v>2734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2735</v>
      </c>
      <c r="I2224" s="25" t="s">
        <v>4731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2790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8"/>
        <v>2222</v>
      </c>
      <c r="B2225" s="25" t="s">
        <v>2736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2737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2790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8"/>
        <v>2223</v>
      </c>
      <c r="B2226" s="25" t="s">
        <v>2736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4732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2790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8"/>
        <v>2224</v>
      </c>
      <c r="B2227" s="25" t="s">
        <v>2736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4733</v>
      </c>
      <c r="J2227" s="25">
        <v>1</v>
      </c>
      <c r="K2227" s="25">
        <v>1</v>
      </c>
      <c r="L2227" s="25">
        <f t="shared" si="271"/>
        <v>0</v>
      </c>
      <c r="M2227" s="25"/>
      <c r="N2227" s="45">
        <v>45936</v>
      </c>
      <c r="O2227" s="54"/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2790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x14ac:dyDescent="0.25">
      <c r="A2228" s="25">
        <f t="shared" si="268"/>
        <v>2225</v>
      </c>
      <c r="B2228" s="25" t="s">
        <v>2738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3300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2790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268"/>
        <v>2226</v>
      </c>
      <c r="B2229" s="25" t="s">
        <v>2738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4734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2790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x14ac:dyDescent="0.25">
      <c r="A2230" s="25">
        <f t="shared" si="268"/>
        <v>2227</v>
      </c>
      <c r="B2230" s="25" t="s">
        <v>2740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2741</v>
      </c>
      <c r="I2230" s="25" t="s">
        <v>4735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2742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ref="A2231:A2294" si="275">A2230+1</f>
        <v>2228</v>
      </c>
      <c r="B2231" s="25" t="s">
        <v>2778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3314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75"/>
        <v>2229</v>
      </c>
      <c r="B2232" s="25" t="s">
        <v>2778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3302</v>
      </c>
      <c r="N2232" s="45">
        <v>45901</v>
      </c>
      <c r="O2232" s="54">
        <v>0</v>
      </c>
      <c r="P2232" s="25" t="s">
        <v>2520</v>
      </c>
      <c r="Q2232" s="25" t="s">
        <v>3325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75"/>
        <v>2230</v>
      </c>
      <c r="B2233" s="25" t="s">
        <v>2778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3250</v>
      </c>
      <c r="J2233" s="25">
        <v>1</v>
      </c>
      <c r="K2233" s="25">
        <v>1</v>
      </c>
      <c r="L2233" s="25">
        <f t="shared" si="278"/>
        <v>0</v>
      </c>
      <c r="M2233" s="25" t="s">
        <v>3284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5"/>
        <v>2231</v>
      </c>
      <c r="B2234" s="25" t="s">
        <v>2778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3314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5"/>
        <v>2232</v>
      </c>
      <c r="B2235" s="25" t="s">
        <v>2778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3302</v>
      </c>
      <c r="N2235" s="45">
        <v>45901</v>
      </c>
      <c r="O2235" s="54">
        <v>0</v>
      </c>
      <c r="P2235" s="25" t="s">
        <v>2520</v>
      </c>
      <c r="Q2235" s="25" t="s">
        <v>3325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5"/>
        <v>2233</v>
      </c>
      <c r="B2236" s="25" t="s">
        <v>2778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3314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x14ac:dyDescent="0.25">
      <c r="A2237" s="25">
        <f t="shared" si="275"/>
        <v>2234</v>
      </c>
      <c r="B2237" s="25" t="s">
        <v>2778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3286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5"/>
        <v>2235</v>
      </c>
      <c r="B2238" s="25" t="s">
        <v>2778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2818</v>
      </c>
      <c r="J2238" s="25">
        <v>1</v>
      </c>
      <c r="K2238" s="25">
        <v>1</v>
      </c>
      <c r="L2238" s="25">
        <f t="shared" si="278"/>
        <v>0</v>
      </c>
      <c r="M2238" s="25" t="s">
        <v>3289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5"/>
        <v>2236</v>
      </c>
      <c r="B2239" s="25" t="s">
        <v>2778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3251</v>
      </c>
      <c r="J2239" s="25">
        <v>1</v>
      </c>
      <c r="K2239" s="25">
        <v>1</v>
      </c>
      <c r="L2239" s="25">
        <f t="shared" si="278"/>
        <v>0</v>
      </c>
      <c r="M2239" s="25" t="s">
        <v>3302</v>
      </c>
      <c r="N2239" s="45">
        <v>45901</v>
      </c>
      <c r="O2239" s="54">
        <v>0</v>
      </c>
      <c r="P2239" s="25" t="s">
        <v>2520</v>
      </c>
      <c r="Q2239" s="25" t="s">
        <v>3325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5"/>
        <v>2237</v>
      </c>
      <c r="B2240" s="25" t="s">
        <v>2778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3284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5"/>
        <v>2238</v>
      </c>
      <c r="B2241" s="25" t="s">
        <v>2778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3252</v>
      </c>
      <c r="J2241" s="25">
        <v>1</v>
      </c>
      <c r="K2241" s="25">
        <v>1</v>
      </c>
      <c r="L2241" s="25">
        <f t="shared" si="278"/>
        <v>0</v>
      </c>
      <c r="M2241" s="25" t="s">
        <v>3286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5"/>
        <v>2239</v>
      </c>
      <c r="B2242" s="25" t="s">
        <v>2778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3284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75"/>
        <v>2240</v>
      </c>
      <c r="B2243" s="25" t="s">
        <v>2778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3286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75"/>
        <v>2241</v>
      </c>
      <c r="B2244" s="25" t="s">
        <v>2778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3314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x14ac:dyDescent="0.25">
      <c r="A2245" s="25">
        <f t="shared" si="275"/>
        <v>2242</v>
      </c>
      <c r="B2245" s="25" t="s">
        <v>2778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3314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75"/>
        <v>2243</v>
      </c>
      <c r="B2246" s="25" t="s">
        <v>2778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3253</v>
      </c>
      <c r="J2246" s="25">
        <v>1</v>
      </c>
      <c r="K2246" s="25">
        <v>1</v>
      </c>
      <c r="L2246" s="25">
        <f t="shared" si="278"/>
        <v>0</v>
      </c>
      <c r="M2246" s="25" t="s">
        <v>3284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5"/>
        <v>2244</v>
      </c>
      <c r="B2247" s="25" t="s">
        <v>2778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3254</v>
      </c>
      <c r="J2247" s="25">
        <v>1</v>
      </c>
      <c r="K2247" s="25">
        <v>1</v>
      </c>
      <c r="L2247" s="25">
        <f t="shared" si="278"/>
        <v>0</v>
      </c>
      <c r="M2247" s="25" t="s">
        <v>3286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5"/>
        <v>2245</v>
      </c>
      <c r="B2248" s="25" t="s">
        <v>2778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3255</v>
      </c>
      <c r="J2248" s="25">
        <v>1</v>
      </c>
      <c r="K2248" s="25">
        <v>1</v>
      </c>
      <c r="L2248" s="25">
        <f t="shared" si="278"/>
        <v>0</v>
      </c>
      <c r="M2248" s="25" t="s">
        <v>3286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5"/>
        <v>2246</v>
      </c>
      <c r="B2249" s="25" t="s">
        <v>2778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3314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x14ac:dyDescent="0.25">
      <c r="A2250" s="25">
        <f t="shared" si="275"/>
        <v>2247</v>
      </c>
      <c r="B2250" s="25" t="s">
        <v>2778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3286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5"/>
        <v>2248</v>
      </c>
      <c r="B2251" s="25" t="s">
        <v>2778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3256</v>
      </c>
      <c r="J2251" s="25">
        <v>1</v>
      </c>
      <c r="K2251" s="25">
        <v>1</v>
      </c>
      <c r="L2251" s="25">
        <f t="shared" si="278"/>
        <v>0</v>
      </c>
      <c r="M2251" s="25" t="s">
        <v>3286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5"/>
        <v>2249</v>
      </c>
      <c r="B2252" s="25" t="s">
        <v>2778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3286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5"/>
        <v>2250</v>
      </c>
      <c r="B2253" s="25" t="s">
        <v>2778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3286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5"/>
        <v>2251</v>
      </c>
      <c r="B2254" s="25" t="s">
        <v>2778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3257</v>
      </c>
      <c r="J2254" s="25">
        <v>1</v>
      </c>
      <c r="K2254" s="25">
        <v>1</v>
      </c>
      <c r="L2254" s="25">
        <f t="shared" si="278"/>
        <v>0</v>
      </c>
      <c r="M2254" s="25" t="s">
        <v>3284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5"/>
        <v>2252</v>
      </c>
      <c r="B2255" s="25" t="s">
        <v>2778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3258</v>
      </c>
      <c r="J2255" s="25">
        <v>1</v>
      </c>
      <c r="K2255" s="25">
        <v>1</v>
      </c>
      <c r="L2255" s="25">
        <f t="shared" si="278"/>
        <v>0</v>
      </c>
      <c r="M2255" s="25" t="s">
        <v>3314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5"/>
        <v>2253</v>
      </c>
      <c r="B2256" s="25" t="s">
        <v>2778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3259</v>
      </c>
      <c r="J2256" s="25">
        <v>1</v>
      </c>
      <c r="K2256" s="25">
        <v>1</v>
      </c>
      <c r="L2256" s="25">
        <f t="shared" si="278"/>
        <v>0</v>
      </c>
      <c r="M2256" s="25" t="s">
        <v>3286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5"/>
        <v>2254</v>
      </c>
      <c r="B2257" s="25" t="s">
        <v>2778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3260</v>
      </c>
      <c r="J2257" s="25">
        <v>1</v>
      </c>
      <c r="K2257" s="25">
        <v>1</v>
      </c>
      <c r="L2257" s="25">
        <f t="shared" si="278"/>
        <v>0</v>
      </c>
      <c r="M2257" s="25" t="s">
        <v>3314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5"/>
        <v>2255</v>
      </c>
      <c r="B2258" s="25" t="s">
        <v>2778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3261</v>
      </c>
      <c r="J2258" s="25">
        <v>1</v>
      </c>
      <c r="K2258" s="25">
        <v>1</v>
      </c>
      <c r="L2258" s="25">
        <f t="shared" si="278"/>
        <v>0</v>
      </c>
      <c r="M2258" s="25" t="s">
        <v>3284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5"/>
        <v>2256</v>
      </c>
      <c r="B2259" s="25" t="s">
        <v>2778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3262</v>
      </c>
      <c r="J2259" s="25">
        <v>1</v>
      </c>
      <c r="K2259" s="25">
        <v>1</v>
      </c>
      <c r="L2259" s="25">
        <f t="shared" si="278"/>
        <v>0</v>
      </c>
      <c r="M2259" s="25" t="s">
        <v>3302</v>
      </c>
      <c r="N2259" s="45">
        <v>45901</v>
      </c>
      <c r="O2259" s="54">
        <v>0</v>
      </c>
      <c r="P2259" s="25" t="s">
        <v>2520</v>
      </c>
      <c r="Q2259" s="25" t="s">
        <v>3325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5"/>
        <v>2257</v>
      </c>
      <c r="B2260" s="25" t="s">
        <v>2778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3263</v>
      </c>
      <c r="J2260" s="25">
        <v>1</v>
      </c>
      <c r="K2260" s="25">
        <v>1</v>
      </c>
      <c r="L2260" s="25">
        <f t="shared" si="278"/>
        <v>0</v>
      </c>
      <c r="M2260" s="25" t="s">
        <v>3314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5"/>
        <v>2258</v>
      </c>
      <c r="B2261" s="25" t="s">
        <v>2778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2920</v>
      </c>
      <c r="J2261" s="25">
        <v>1</v>
      </c>
      <c r="K2261" s="25">
        <v>1</v>
      </c>
      <c r="L2261" s="25">
        <f t="shared" si="278"/>
        <v>0</v>
      </c>
      <c r="M2261" s="25" t="s">
        <v>3284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x14ac:dyDescent="0.25">
      <c r="A2262" s="25">
        <f t="shared" si="275"/>
        <v>2259</v>
      </c>
      <c r="B2262" s="25" t="s">
        <v>2778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3314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5"/>
        <v>2260</v>
      </c>
      <c r="B2263" s="25" t="s">
        <v>2778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3264</v>
      </c>
      <c r="J2263" s="25">
        <v>1</v>
      </c>
      <c r="K2263" s="25">
        <v>1</v>
      </c>
      <c r="L2263" s="25">
        <f t="shared" si="278"/>
        <v>0</v>
      </c>
      <c r="M2263" s="25" t="s">
        <v>2784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2785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5"/>
        <v>2261</v>
      </c>
      <c r="B2264" s="25" t="s">
        <v>2778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2940</v>
      </c>
      <c r="J2264" s="25">
        <v>1</v>
      </c>
      <c r="K2264" s="25">
        <v>1</v>
      </c>
      <c r="L2264" s="25">
        <f t="shared" si="278"/>
        <v>0</v>
      </c>
      <c r="M2264" s="25" t="s">
        <v>3314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5"/>
        <v>2262</v>
      </c>
      <c r="B2265" s="25" t="s">
        <v>2778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2782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5"/>
        <v>2263</v>
      </c>
      <c r="B2266" s="25" t="s">
        <v>2778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3314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5"/>
        <v>2264</v>
      </c>
      <c r="B2267" s="25" t="s">
        <v>2778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3265</v>
      </c>
      <c r="J2267" s="25">
        <v>1</v>
      </c>
      <c r="K2267" s="25">
        <v>1</v>
      </c>
      <c r="L2267" s="25">
        <f t="shared" si="278"/>
        <v>0</v>
      </c>
      <c r="M2267" s="25" t="s">
        <v>3314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5"/>
        <v>2265</v>
      </c>
      <c r="B2268" s="25" t="s">
        <v>2778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3266</v>
      </c>
      <c r="J2268" s="25">
        <v>1</v>
      </c>
      <c r="K2268" s="25">
        <v>1</v>
      </c>
      <c r="L2268" s="25">
        <f t="shared" si="278"/>
        <v>0</v>
      </c>
      <c r="M2268" s="25" t="s">
        <v>3288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75"/>
        <v>2266</v>
      </c>
      <c r="B2269" s="25" t="s">
        <v>2778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3078</v>
      </c>
      <c r="J2269" s="25">
        <v>2</v>
      </c>
      <c r="K2269" s="25">
        <v>2</v>
      </c>
      <c r="L2269" s="25">
        <f t="shared" si="278"/>
        <v>0</v>
      </c>
      <c r="M2269" s="25" t="s">
        <v>3315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5"/>
        <v>2267</v>
      </c>
      <c r="B2270" s="25" t="s">
        <v>2778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3267</v>
      </c>
      <c r="J2270" s="25">
        <v>1</v>
      </c>
      <c r="K2270" s="25">
        <v>1</v>
      </c>
      <c r="L2270" s="25">
        <f t="shared" si="278"/>
        <v>0</v>
      </c>
      <c r="M2270" s="25" t="s">
        <v>3314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5"/>
        <v>2268</v>
      </c>
      <c r="B2271" s="25" t="s">
        <v>2778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3092</v>
      </c>
      <c r="J2271" s="25">
        <v>2</v>
      </c>
      <c r="K2271" s="25">
        <v>2</v>
      </c>
      <c r="L2271" s="25">
        <f t="shared" si="278"/>
        <v>0</v>
      </c>
      <c r="M2271" s="25" t="s">
        <v>3315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5"/>
        <v>2269</v>
      </c>
      <c r="B2272" s="25" t="s">
        <v>2778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3268</v>
      </c>
      <c r="J2272" s="25">
        <v>1</v>
      </c>
      <c r="K2272" s="25">
        <v>1</v>
      </c>
      <c r="L2272" s="25">
        <f t="shared" si="278"/>
        <v>0</v>
      </c>
      <c r="M2272" s="25" t="s">
        <v>3530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75"/>
        <v>2270</v>
      </c>
      <c r="B2273" s="25" t="s">
        <v>2778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2855</v>
      </c>
      <c r="J2273" s="25">
        <v>1</v>
      </c>
      <c r="K2273" s="25">
        <v>1</v>
      </c>
      <c r="L2273" s="25">
        <f t="shared" si="278"/>
        <v>0</v>
      </c>
      <c r="M2273" s="25" t="s">
        <v>3314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5"/>
        <v>2271</v>
      </c>
      <c r="B2274" s="25" t="s">
        <v>2778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3269</v>
      </c>
      <c r="J2274" s="25">
        <v>1</v>
      </c>
      <c r="K2274" s="25">
        <v>1</v>
      </c>
      <c r="L2274" s="25">
        <f t="shared" si="278"/>
        <v>0</v>
      </c>
      <c r="M2274" s="25" t="s">
        <v>3314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5"/>
        <v>2272</v>
      </c>
      <c r="B2275" s="25" t="s">
        <v>2778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3270</v>
      </c>
      <c r="J2275" s="25">
        <v>1</v>
      </c>
      <c r="K2275" s="25">
        <v>1</v>
      </c>
      <c r="L2275" s="25">
        <f t="shared" si="278"/>
        <v>0</v>
      </c>
      <c r="M2275" s="25" t="s">
        <v>3314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5"/>
        <v>2273</v>
      </c>
      <c r="B2276" s="25" t="s">
        <v>2778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3271</v>
      </c>
      <c r="J2276" s="25">
        <v>1</v>
      </c>
      <c r="K2276" s="25">
        <v>1</v>
      </c>
      <c r="L2276" s="25">
        <f t="shared" si="278"/>
        <v>0</v>
      </c>
      <c r="M2276" s="25" t="s">
        <v>3285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75"/>
        <v>2274</v>
      </c>
      <c r="B2277" s="25" t="s">
        <v>2778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3153</v>
      </c>
      <c r="J2277" s="25">
        <v>1</v>
      </c>
      <c r="K2277" s="25">
        <v>1</v>
      </c>
      <c r="L2277" s="25">
        <f t="shared" si="278"/>
        <v>0</v>
      </c>
      <c r="M2277" s="25" t="s">
        <v>3314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5"/>
        <v>2275</v>
      </c>
      <c r="B2278" s="25" t="s">
        <v>2778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3095</v>
      </c>
      <c r="J2278" s="25">
        <v>2</v>
      </c>
      <c r="K2278" s="25">
        <v>2</v>
      </c>
      <c r="L2278" s="25">
        <f t="shared" si="278"/>
        <v>0</v>
      </c>
      <c r="M2278" s="25" t="s">
        <v>3315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75"/>
        <v>2276</v>
      </c>
      <c r="B2279" s="25" t="s">
        <v>2778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2853</v>
      </c>
      <c r="J2279" s="25">
        <v>2</v>
      </c>
      <c r="K2279" s="25">
        <v>2</v>
      </c>
      <c r="L2279" s="25">
        <f t="shared" si="278"/>
        <v>0</v>
      </c>
      <c r="M2279" s="25" t="s">
        <v>3315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5"/>
        <v>2277</v>
      </c>
      <c r="B2280" s="25" t="s">
        <v>2778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3272</v>
      </c>
      <c r="J2280" s="25">
        <v>1</v>
      </c>
      <c r="K2280" s="25">
        <v>1</v>
      </c>
      <c r="L2280" s="25">
        <f t="shared" si="278"/>
        <v>0</v>
      </c>
      <c r="M2280" s="25" t="s">
        <v>3284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75"/>
        <v>2278</v>
      </c>
      <c r="B2281" s="25" t="s">
        <v>2778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3223</v>
      </c>
      <c r="J2281" s="25">
        <v>1</v>
      </c>
      <c r="K2281" s="25">
        <v>1</v>
      </c>
      <c r="L2281" s="25">
        <f t="shared" si="278"/>
        <v>0</v>
      </c>
      <c r="M2281" s="25" t="s">
        <v>3290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5"/>
        <v>2279</v>
      </c>
      <c r="B2282" s="25" t="s">
        <v>2778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3314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5"/>
        <v>2280</v>
      </c>
      <c r="B2283" s="25" t="s">
        <v>2778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3273</v>
      </c>
      <c r="J2283" s="25">
        <v>1</v>
      </c>
      <c r="K2283" s="25">
        <v>1</v>
      </c>
      <c r="L2283" s="25">
        <f t="shared" si="278"/>
        <v>0</v>
      </c>
      <c r="M2283" s="25" t="s">
        <v>3314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5"/>
        <v>2281</v>
      </c>
      <c r="B2284" s="25" t="s">
        <v>2778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3274</v>
      </c>
      <c r="J2284" s="25">
        <v>1</v>
      </c>
      <c r="K2284" s="25">
        <v>1</v>
      </c>
      <c r="L2284" s="25">
        <f t="shared" si="278"/>
        <v>0</v>
      </c>
      <c r="M2284" s="25" t="s">
        <v>3530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5"/>
        <v>2282</v>
      </c>
      <c r="B2285" s="25" t="s">
        <v>2778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3275</v>
      </c>
      <c r="J2285" s="25">
        <v>2</v>
      </c>
      <c r="K2285" s="25">
        <v>2</v>
      </c>
      <c r="L2285" s="25">
        <f t="shared" si="278"/>
        <v>0</v>
      </c>
      <c r="M2285" s="25" t="s">
        <v>3314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5"/>
        <v>2283</v>
      </c>
      <c r="B2286" s="25" t="s">
        <v>2778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3102</v>
      </c>
      <c r="J2286" s="25">
        <v>1</v>
      </c>
      <c r="K2286" s="25">
        <v>1</v>
      </c>
      <c r="L2286" s="25">
        <f t="shared" si="278"/>
        <v>0</v>
      </c>
      <c r="M2286" s="25" t="s">
        <v>3530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5"/>
        <v>2284</v>
      </c>
      <c r="B2287" s="25" t="s">
        <v>2778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2783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75"/>
        <v>2285</v>
      </c>
      <c r="B2288" s="25" t="s">
        <v>2778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3287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5"/>
        <v>2286</v>
      </c>
      <c r="B2289" s="25" t="s">
        <v>2778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3290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5"/>
        <v>2287</v>
      </c>
      <c r="B2290" s="25" t="s">
        <v>2778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2808</v>
      </c>
      <c r="J2290" s="25">
        <v>1</v>
      </c>
      <c r="K2290" s="25">
        <v>1</v>
      </c>
      <c r="L2290" s="25">
        <f t="shared" si="278"/>
        <v>0</v>
      </c>
      <c r="M2290" s="25" t="s">
        <v>3290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5"/>
        <v>2288</v>
      </c>
      <c r="B2291" s="25" t="s">
        <v>2778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3314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5"/>
        <v>2289</v>
      </c>
      <c r="B2292" s="25" t="s">
        <v>2778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2899</v>
      </c>
      <c r="J2292" s="25">
        <v>1</v>
      </c>
      <c r="K2292" s="25">
        <v>1</v>
      </c>
      <c r="L2292" s="25">
        <f t="shared" si="278"/>
        <v>0</v>
      </c>
      <c r="M2292" s="25" t="s">
        <v>3293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75"/>
        <v>2290</v>
      </c>
      <c r="B2293" s="25" t="s">
        <v>2778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3197</v>
      </c>
      <c r="J2293" s="25">
        <v>1</v>
      </c>
      <c r="K2293" s="25">
        <v>1</v>
      </c>
      <c r="L2293" s="25">
        <f t="shared" si="278"/>
        <v>0</v>
      </c>
      <c r="M2293" s="25" t="s">
        <v>3290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5"/>
        <v>2291</v>
      </c>
      <c r="B2294" s="25" t="s">
        <v>2778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3314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ref="A2295:A2358" si="282">A2294+1</f>
        <v>2292</v>
      </c>
      <c r="B2295" s="25" t="s">
        <v>2778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3313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82"/>
        <v>2293</v>
      </c>
      <c r="B2296" s="25" t="s">
        <v>2778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3276</v>
      </c>
      <c r="J2296" s="25">
        <v>2</v>
      </c>
      <c r="K2296" s="25">
        <v>2</v>
      </c>
      <c r="L2296" s="25">
        <f t="shared" si="285"/>
        <v>0</v>
      </c>
      <c r="M2296" s="25" t="s">
        <v>3302</v>
      </c>
      <c r="N2296" s="45">
        <v>45901</v>
      </c>
      <c r="O2296" s="54">
        <v>0</v>
      </c>
      <c r="P2296" s="25" t="s">
        <v>2520</v>
      </c>
      <c r="Q2296" s="25" t="s">
        <v>3325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x14ac:dyDescent="0.25">
      <c r="A2297" s="25">
        <f t="shared" si="282"/>
        <v>2294</v>
      </c>
      <c r="B2297" s="25" t="s">
        <v>2778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3277</v>
      </c>
      <c r="J2297" s="25">
        <v>1</v>
      </c>
      <c r="K2297" s="25">
        <v>1</v>
      </c>
      <c r="L2297" s="25">
        <f t="shared" si="285"/>
        <v>0</v>
      </c>
      <c r="M2297" s="25" t="s">
        <v>3314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82"/>
        <v>2295</v>
      </c>
      <c r="B2298" s="25" t="s">
        <v>2778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3278</v>
      </c>
      <c r="J2298" s="25">
        <v>1</v>
      </c>
      <c r="K2298" s="25">
        <v>1</v>
      </c>
      <c r="L2298" s="25">
        <f t="shared" si="285"/>
        <v>0</v>
      </c>
      <c r="M2298" s="25" t="s">
        <v>3314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82"/>
        <v>2296</v>
      </c>
      <c r="B2299" s="25" t="s">
        <v>2778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3314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82"/>
        <v>2297</v>
      </c>
      <c r="B2300" s="25" t="s">
        <v>2778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3314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82"/>
        <v>2298</v>
      </c>
      <c r="B2301" s="25" t="s">
        <v>2778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3314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82"/>
        <v>2299</v>
      </c>
      <c r="B2302" s="25" t="s">
        <v>2778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3000</v>
      </c>
      <c r="J2302" s="25">
        <v>1</v>
      </c>
      <c r="K2302" s="25">
        <v>1</v>
      </c>
      <c r="L2302" s="25">
        <f t="shared" si="285"/>
        <v>0</v>
      </c>
      <c r="M2302" s="25" t="s">
        <v>3314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82"/>
        <v>2300</v>
      </c>
      <c r="B2303" s="25" t="s">
        <v>2778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3053</v>
      </c>
      <c r="J2303" s="25">
        <v>1</v>
      </c>
      <c r="K2303" s="25">
        <v>1</v>
      </c>
      <c r="L2303" s="25">
        <f t="shared" si="285"/>
        <v>0</v>
      </c>
      <c r="M2303" s="25" t="s">
        <v>3362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82"/>
        <v>2301</v>
      </c>
      <c r="B2304" s="25" t="s">
        <v>2778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3279</v>
      </c>
      <c r="J2304" s="25">
        <v>1</v>
      </c>
      <c r="K2304" s="25">
        <v>1</v>
      </c>
      <c r="L2304" s="25">
        <f t="shared" si="285"/>
        <v>0</v>
      </c>
      <c r="M2304" s="25" t="s">
        <v>3313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82"/>
        <v>2302</v>
      </c>
      <c r="B2305" s="25" t="s">
        <v>2778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3279</v>
      </c>
      <c r="J2305" s="25">
        <v>1</v>
      </c>
      <c r="K2305" s="25">
        <v>1</v>
      </c>
      <c r="L2305" s="25">
        <f t="shared" si="285"/>
        <v>0</v>
      </c>
      <c r="M2305" s="25" t="s">
        <v>3314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82"/>
        <v>2303</v>
      </c>
      <c r="B2306" s="25" t="s">
        <v>2778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3280</v>
      </c>
      <c r="J2306" s="25">
        <v>1</v>
      </c>
      <c r="K2306" s="25">
        <v>1</v>
      </c>
      <c r="L2306" s="25">
        <f t="shared" si="285"/>
        <v>0</v>
      </c>
      <c r="M2306" s="25" t="s">
        <v>3314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2793</v>
      </c>
      <c r="I2307" s="25" t="s">
        <v>4151</v>
      </c>
      <c r="J2307" s="25">
        <v>4</v>
      </c>
      <c r="K2307" s="25">
        <v>4</v>
      </c>
      <c r="L2307" s="25">
        <f t="shared" si="285"/>
        <v>0</v>
      </c>
      <c r="M2307" s="25" t="s">
        <v>3316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3528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2794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3295</v>
      </c>
      <c r="I2309" s="25" t="s">
        <v>4387</v>
      </c>
      <c r="J2309" s="25">
        <v>1</v>
      </c>
      <c r="K2309" s="25">
        <v>1</v>
      </c>
      <c r="L2309" s="25">
        <f t="shared" si="285"/>
        <v>0</v>
      </c>
      <c r="M2309" s="25" t="s">
        <v>3317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4388</v>
      </c>
      <c r="J2310" s="25">
        <v>1</v>
      </c>
      <c r="K2310" s="25">
        <v>1</v>
      </c>
      <c r="L2310" s="25">
        <f t="shared" si="285"/>
        <v>0</v>
      </c>
      <c r="M2310" s="25" t="s">
        <v>3318</v>
      </c>
      <c r="N2310" s="45">
        <v>45902</v>
      </c>
      <c r="O2310" s="54">
        <v>17272.5</v>
      </c>
      <c r="P2310" s="25" t="s">
        <v>3296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2"/>
        <v>2308</v>
      </c>
      <c r="B2311" s="62" t="s">
        <v>3457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3458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3459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3460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x14ac:dyDescent="0.25">
      <c r="A2312" s="25">
        <f t="shared" si="282"/>
        <v>2309</v>
      </c>
      <c r="B2312" s="25" t="s">
        <v>3305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3306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3326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82"/>
        <v>2310</v>
      </c>
      <c r="B2313" s="25" t="s">
        <v>3305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3307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3332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82"/>
        <v>2311</v>
      </c>
      <c r="B2314" s="25" t="s">
        <v>3305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3308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3332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2"/>
        <v>2312</v>
      </c>
      <c r="B2315" s="25" t="s">
        <v>3309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3310</v>
      </c>
      <c r="I2315" s="25" t="s">
        <v>4152</v>
      </c>
      <c r="J2315" s="25">
        <v>3</v>
      </c>
      <c r="K2315" s="25">
        <v>3</v>
      </c>
      <c r="L2315" s="25">
        <f t="shared" si="285"/>
        <v>0</v>
      </c>
      <c r="M2315" s="25" t="s">
        <v>3423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3563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2"/>
        <v>2313</v>
      </c>
      <c r="B2316" s="25" t="s">
        <v>3311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3312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3333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3415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x14ac:dyDescent="0.25">
      <c r="A2318" s="25">
        <f t="shared" si="282"/>
        <v>2315</v>
      </c>
      <c r="B2318" s="25" t="s">
        <v>3321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3322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3336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3323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x14ac:dyDescent="0.25">
      <c r="A2319" s="25">
        <f t="shared" si="282"/>
        <v>2316</v>
      </c>
      <c r="B2319" s="25" t="s">
        <v>3324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2751</v>
      </c>
      <c r="I2319" s="25" t="s">
        <v>4153</v>
      </c>
      <c r="J2319" s="25">
        <v>1</v>
      </c>
      <c r="K2319" s="25">
        <v>1</v>
      </c>
      <c r="L2319" s="25">
        <f t="shared" si="285"/>
        <v>0</v>
      </c>
      <c r="M2319" s="25" t="s">
        <v>3329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2"/>
        <v>2317</v>
      </c>
      <c r="B2320" s="25" t="s">
        <v>3324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4154</v>
      </c>
      <c r="J2320" s="25">
        <v>1</v>
      </c>
      <c r="K2320" s="25">
        <v>1</v>
      </c>
      <c r="L2320" s="25">
        <f t="shared" si="285"/>
        <v>0</v>
      </c>
      <c r="M2320" s="25" t="s">
        <v>3329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282"/>
        <v>2318</v>
      </c>
      <c r="B2321" s="25" t="s">
        <v>3324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2752</v>
      </c>
      <c r="I2321" s="25" t="s">
        <v>4155</v>
      </c>
      <c r="J2321" s="25">
        <v>1</v>
      </c>
      <c r="K2321" s="25">
        <v>1</v>
      </c>
      <c r="L2321" s="25">
        <f t="shared" si="285"/>
        <v>0</v>
      </c>
      <c r="M2321" s="25" t="s">
        <v>3330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282"/>
        <v>2319</v>
      </c>
      <c r="B2322" s="25" t="s">
        <v>3324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2753</v>
      </c>
      <c r="I2322" s="25" t="s">
        <v>4156</v>
      </c>
      <c r="J2322" s="25">
        <v>1</v>
      </c>
      <c r="K2322" s="25">
        <v>1</v>
      </c>
      <c r="L2322" s="25">
        <f t="shared" si="285"/>
        <v>0</v>
      </c>
      <c r="M2322" s="25" t="s">
        <v>3370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2"/>
        <v>2320</v>
      </c>
      <c r="B2323" s="25" t="s">
        <v>3324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2754</v>
      </c>
      <c r="I2323" s="25" t="s">
        <v>4157</v>
      </c>
      <c r="J2323" s="25">
        <v>1</v>
      </c>
      <c r="K2323" s="25">
        <v>1</v>
      </c>
      <c r="L2323" s="25">
        <f t="shared" si="285"/>
        <v>0</v>
      </c>
      <c r="M2323" s="25" t="s">
        <v>3410</v>
      </c>
      <c r="N2323" s="45">
        <v>45908</v>
      </c>
      <c r="O2323" s="54">
        <v>12164.99</v>
      </c>
      <c r="P2323" s="25" t="s">
        <v>2520</v>
      </c>
      <c r="Q2323" s="25" t="s">
        <v>3402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2"/>
        <v>2321</v>
      </c>
      <c r="B2324" s="25" t="s">
        <v>3324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2755</v>
      </c>
      <c r="I2324" s="25" t="s">
        <v>4157</v>
      </c>
      <c r="J2324" s="25">
        <v>1</v>
      </c>
      <c r="K2324" s="25">
        <v>1</v>
      </c>
      <c r="L2324" s="25">
        <f t="shared" si="285"/>
        <v>0</v>
      </c>
      <c r="M2324" s="25" t="s">
        <v>3410</v>
      </c>
      <c r="N2324" s="45">
        <v>45908</v>
      </c>
      <c r="O2324" s="54">
        <v>12164.99</v>
      </c>
      <c r="P2324" s="25" t="s">
        <v>2520</v>
      </c>
      <c r="Q2324" s="25" t="s">
        <v>3402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2"/>
        <v>2322</v>
      </c>
      <c r="B2325" s="25" t="s">
        <v>3324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2756</v>
      </c>
      <c r="I2325" s="25" t="s">
        <v>4158</v>
      </c>
      <c r="J2325" s="25">
        <v>1</v>
      </c>
      <c r="K2325" s="25">
        <v>1</v>
      </c>
      <c r="L2325" s="25">
        <f t="shared" si="285"/>
        <v>0</v>
      </c>
      <c r="M2325" s="25" t="s">
        <v>3410</v>
      </c>
      <c r="N2325" s="45">
        <v>45908</v>
      </c>
      <c r="O2325" s="54">
        <v>43120.5</v>
      </c>
      <c r="P2325" s="25" t="s">
        <v>2520</v>
      </c>
      <c r="Q2325" s="25" t="s">
        <v>3402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2"/>
        <v>2323</v>
      </c>
      <c r="B2326" s="25" t="s">
        <v>3324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2757</v>
      </c>
      <c r="I2326" s="25" t="s">
        <v>4159</v>
      </c>
      <c r="J2326" s="25">
        <v>1</v>
      </c>
      <c r="K2326" s="25">
        <v>1</v>
      </c>
      <c r="L2326" s="25">
        <f t="shared" si="285"/>
        <v>0</v>
      </c>
      <c r="M2326" s="25" t="s">
        <v>3410</v>
      </c>
      <c r="N2326" s="45">
        <v>45908</v>
      </c>
      <c r="O2326" s="54">
        <v>34947.79</v>
      </c>
      <c r="P2326" s="25" t="s">
        <v>2520</v>
      </c>
      <c r="Q2326" s="25" t="s">
        <v>3402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82"/>
        <v>2324</v>
      </c>
      <c r="B2327" s="25" t="s">
        <v>3324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2758</v>
      </c>
      <c r="I2327" s="25" t="s">
        <v>4160</v>
      </c>
      <c r="J2327" s="25">
        <v>1</v>
      </c>
      <c r="K2327" s="25">
        <v>1</v>
      </c>
      <c r="L2327" s="25">
        <f t="shared" si="285"/>
        <v>0</v>
      </c>
      <c r="M2327" s="25" t="s">
        <v>3410</v>
      </c>
      <c r="N2327" s="45">
        <v>45908</v>
      </c>
      <c r="O2327" s="54">
        <v>12164.99</v>
      </c>
      <c r="P2327" s="25" t="s">
        <v>2520</v>
      </c>
      <c r="Q2327" s="25" t="s">
        <v>3402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2"/>
        <v>2325</v>
      </c>
      <c r="B2328" s="25" t="s">
        <v>3324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2759</v>
      </c>
      <c r="I2328" s="25" t="s">
        <v>4161</v>
      </c>
      <c r="J2328" s="25">
        <v>1</v>
      </c>
      <c r="K2328" s="25">
        <v>1</v>
      </c>
      <c r="L2328" s="25">
        <f t="shared" si="285"/>
        <v>0</v>
      </c>
      <c r="M2328" s="25" t="s">
        <v>3552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x14ac:dyDescent="0.25">
      <c r="A2329" s="25">
        <f t="shared" si="282"/>
        <v>2326</v>
      </c>
      <c r="B2329" s="25" t="s">
        <v>3324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2760</v>
      </c>
      <c r="I2329" s="25" t="s">
        <v>4162</v>
      </c>
      <c r="J2329" s="25">
        <v>2</v>
      </c>
      <c r="K2329" s="25">
        <v>2</v>
      </c>
      <c r="L2329" s="25">
        <f t="shared" si="285"/>
        <v>0</v>
      </c>
      <c r="M2329" s="25" t="s">
        <v>3328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2"/>
        <v>2327</v>
      </c>
      <c r="B2330" s="25" t="s">
        <v>3324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2761</v>
      </c>
      <c r="I2330" s="25" t="s">
        <v>4163</v>
      </c>
      <c r="J2330" s="25">
        <v>1</v>
      </c>
      <c r="K2330" s="25">
        <v>1</v>
      </c>
      <c r="L2330" s="25">
        <f t="shared" si="285"/>
        <v>0</v>
      </c>
      <c r="M2330" s="25" t="s">
        <v>3346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2"/>
        <v>2328</v>
      </c>
      <c r="B2331" s="25" t="s">
        <v>3324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4147</v>
      </c>
      <c r="J2331" s="25">
        <v>1</v>
      </c>
      <c r="K2331" s="25">
        <v>1</v>
      </c>
      <c r="L2331" s="25">
        <f t="shared" si="285"/>
        <v>0</v>
      </c>
      <c r="M2331" s="25" t="s">
        <v>3346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2"/>
        <v>2329</v>
      </c>
      <c r="B2332" s="25" t="s">
        <v>3324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2762</v>
      </c>
      <c r="I2332" s="25" t="s">
        <v>4147</v>
      </c>
      <c r="J2332" s="25">
        <v>2</v>
      </c>
      <c r="K2332" s="25">
        <v>2</v>
      </c>
      <c r="L2332" s="25">
        <f t="shared" si="285"/>
        <v>0</v>
      </c>
      <c r="M2332" s="25" t="s">
        <v>3562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3564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2"/>
        <v>2330</v>
      </c>
      <c r="B2333" s="25" t="s">
        <v>3324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2763</v>
      </c>
      <c r="I2333" s="25" t="s">
        <v>4164</v>
      </c>
      <c r="J2333" s="25">
        <v>1</v>
      </c>
      <c r="K2333" s="25">
        <v>1</v>
      </c>
      <c r="L2333" s="25">
        <f t="shared" si="285"/>
        <v>0</v>
      </c>
      <c r="M2333" s="25" t="s">
        <v>3562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3564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2"/>
        <v>2331</v>
      </c>
      <c r="B2334" s="25" t="s">
        <v>3324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2764</v>
      </c>
      <c r="I2334" s="25" t="s">
        <v>4165</v>
      </c>
      <c r="J2334" s="25">
        <v>1</v>
      </c>
      <c r="K2334" s="25">
        <v>1</v>
      </c>
      <c r="L2334" s="25">
        <f t="shared" si="285"/>
        <v>0</v>
      </c>
      <c r="M2334" s="25" t="s">
        <v>3414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2"/>
        <v>2332</v>
      </c>
      <c r="B2335" s="25" t="s">
        <v>3324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2765</v>
      </c>
      <c r="I2335" s="25" t="s">
        <v>4166</v>
      </c>
      <c r="J2335" s="25">
        <v>1</v>
      </c>
      <c r="K2335" s="25">
        <v>1</v>
      </c>
      <c r="L2335" s="25">
        <f t="shared" si="285"/>
        <v>0</v>
      </c>
      <c r="M2335" s="25" t="s">
        <v>3414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2"/>
        <v>2333</v>
      </c>
      <c r="B2336" s="25" t="s">
        <v>3324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4145</v>
      </c>
      <c r="J2336" s="25">
        <v>1</v>
      </c>
      <c r="K2336" s="25">
        <v>1</v>
      </c>
      <c r="L2336" s="25">
        <f t="shared" si="285"/>
        <v>0</v>
      </c>
      <c r="M2336" s="25" t="s">
        <v>3414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2"/>
        <v>2334</v>
      </c>
      <c r="B2337" s="25" t="s">
        <v>3324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4144</v>
      </c>
      <c r="J2337" s="25">
        <v>1</v>
      </c>
      <c r="K2337" s="25">
        <v>1</v>
      </c>
      <c r="L2337" s="25">
        <f t="shared" si="285"/>
        <v>0</v>
      </c>
      <c r="M2337" s="25" t="s">
        <v>3414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2"/>
        <v>2335</v>
      </c>
      <c r="B2338" s="25" t="s">
        <v>3324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2766</v>
      </c>
      <c r="I2338" s="25" t="s">
        <v>4165</v>
      </c>
      <c r="J2338" s="25">
        <v>1</v>
      </c>
      <c r="K2338" s="25">
        <v>1</v>
      </c>
      <c r="L2338" s="25">
        <f t="shared" si="285"/>
        <v>0</v>
      </c>
      <c r="M2338" s="25" t="s">
        <v>3414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82"/>
        <v>2336</v>
      </c>
      <c r="B2339" s="25" t="s">
        <v>3324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2767</v>
      </c>
      <c r="I2339" s="25" t="s">
        <v>4166</v>
      </c>
      <c r="J2339" s="25">
        <v>1</v>
      </c>
      <c r="K2339" s="25">
        <v>1</v>
      </c>
      <c r="L2339" s="25">
        <f t="shared" si="285"/>
        <v>0</v>
      </c>
      <c r="M2339" s="25" t="s">
        <v>3414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82"/>
        <v>2337</v>
      </c>
      <c r="B2340" s="25" t="s">
        <v>3324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2768</v>
      </c>
      <c r="I2340" s="25" t="s">
        <v>4167</v>
      </c>
      <c r="J2340" s="25">
        <v>1</v>
      </c>
      <c r="K2340" s="25">
        <v>1</v>
      </c>
      <c r="L2340" s="25">
        <f t="shared" si="285"/>
        <v>0</v>
      </c>
      <c r="M2340" s="25" t="s">
        <v>3361</v>
      </c>
      <c r="N2340" s="45">
        <v>45904</v>
      </c>
      <c r="O2340" s="54">
        <v>0</v>
      </c>
      <c r="P2340" s="25" t="s">
        <v>2748</v>
      </c>
      <c r="Q2340" s="25" t="s">
        <v>1131</v>
      </c>
      <c r="R2340" s="25" t="s">
        <v>1131</v>
      </c>
      <c r="S2340" s="3">
        <v>-20</v>
      </c>
      <c r="T2340" s="55" t="s">
        <v>3350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82"/>
        <v>2338</v>
      </c>
      <c r="B2341" s="25" t="s">
        <v>3324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2769</v>
      </c>
      <c r="I2341" s="25" t="s">
        <v>4168</v>
      </c>
      <c r="J2341" s="25">
        <v>1</v>
      </c>
      <c r="K2341" s="25">
        <v>1</v>
      </c>
      <c r="L2341" s="25">
        <f t="shared" si="285"/>
        <v>0</v>
      </c>
      <c r="M2341" s="25" t="s">
        <v>3331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82"/>
        <v>2339</v>
      </c>
      <c r="B2342" s="25" t="s">
        <v>3324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2770</v>
      </c>
      <c r="I2342" s="25" t="s">
        <v>4169</v>
      </c>
      <c r="J2342" s="25">
        <v>1</v>
      </c>
      <c r="K2342" s="25">
        <v>1</v>
      </c>
      <c r="L2342" s="25">
        <f t="shared" si="285"/>
        <v>0</v>
      </c>
      <c r="M2342" s="25" t="s">
        <v>3327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82"/>
        <v>2340</v>
      </c>
      <c r="B2343" s="25" t="s">
        <v>3324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2771</v>
      </c>
      <c r="I2343" s="25" t="s">
        <v>4683</v>
      </c>
      <c r="J2343" s="25">
        <v>1</v>
      </c>
      <c r="K2343" s="25">
        <v>1</v>
      </c>
      <c r="L2343" s="25">
        <f t="shared" si="285"/>
        <v>0</v>
      </c>
      <c r="M2343" s="25" t="s">
        <v>3327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2"/>
        <v>2341</v>
      </c>
      <c r="B2344" s="25" t="s">
        <v>3324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2772</v>
      </c>
      <c r="I2344" s="25" t="s">
        <v>4170</v>
      </c>
      <c r="J2344" s="25">
        <v>1</v>
      </c>
      <c r="K2344" s="25">
        <v>1</v>
      </c>
      <c r="L2344" s="25">
        <f t="shared" si="285"/>
        <v>0</v>
      </c>
      <c r="M2344" s="25" t="s">
        <v>3330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2"/>
        <v>2342</v>
      </c>
      <c r="B2345" s="25" t="s">
        <v>3324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4148</v>
      </c>
      <c r="J2345" s="25">
        <v>2</v>
      </c>
      <c r="K2345" s="25">
        <v>2</v>
      </c>
      <c r="L2345" s="25">
        <f t="shared" si="285"/>
        <v>0</v>
      </c>
      <c r="M2345" s="25" t="s">
        <v>3410</v>
      </c>
      <c r="N2345" s="45">
        <v>45908</v>
      </c>
      <c r="O2345" s="54">
        <v>90763</v>
      </c>
      <c r="P2345" s="25" t="s">
        <v>2520</v>
      </c>
      <c r="Q2345" s="25" t="s">
        <v>3402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2"/>
        <v>2343</v>
      </c>
      <c r="B2346" s="25" t="s">
        <v>3324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4149</v>
      </c>
      <c r="J2346" s="25">
        <v>1</v>
      </c>
      <c r="K2346" s="25">
        <v>1</v>
      </c>
      <c r="L2346" s="25">
        <f t="shared" si="285"/>
        <v>0</v>
      </c>
      <c r="M2346" s="25" t="s">
        <v>3334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x14ac:dyDescent="0.25">
      <c r="A2347" s="25">
        <f t="shared" si="282"/>
        <v>2344</v>
      </c>
      <c r="B2347" s="25" t="s">
        <v>3339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3744</v>
      </c>
      <c r="J2347" s="25">
        <v>1</v>
      </c>
      <c r="K2347" s="25">
        <v>1</v>
      </c>
      <c r="L2347" s="25">
        <f t="shared" si="285"/>
        <v>0</v>
      </c>
      <c r="M2347" s="25" t="s">
        <v>3374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2"/>
        <v>2345</v>
      </c>
      <c r="B2348" s="25" t="s">
        <v>3339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3745</v>
      </c>
      <c r="J2348" s="25">
        <v>1</v>
      </c>
      <c r="K2348" s="25">
        <v>1</v>
      </c>
      <c r="L2348" s="25">
        <f t="shared" si="285"/>
        <v>0</v>
      </c>
      <c r="M2348" s="25" t="s">
        <v>3374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2"/>
        <v>2346</v>
      </c>
      <c r="B2349" s="25" t="s">
        <v>3339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3746</v>
      </c>
      <c r="J2349" s="25">
        <v>1</v>
      </c>
      <c r="K2349" s="25">
        <v>1</v>
      </c>
      <c r="L2349" s="25">
        <f t="shared" si="285"/>
        <v>0</v>
      </c>
      <c r="M2349" s="25" t="s">
        <v>3374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2"/>
        <v>2347</v>
      </c>
      <c r="B2350" s="25" t="s">
        <v>3339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3747</v>
      </c>
      <c r="J2350" s="25">
        <v>1</v>
      </c>
      <c r="K2350" s="25">
        <v>1</v>
      </c>
      <c r="L2350" s="25">
        <f t="shared" si="285"/>
        <v>0</v>
      </c>
      <c r="M2350" s="25" t="s">
        <v>3374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2"/>
        <v>2348</v>
      </c>
      <c r="B2351" s="25" t="s">
        <v>3339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3748</v>
      </c>
      <c r="J2351" s="25">
        <v>1</v>
      </c>
      <c r="K2351" s="25">
        <v>1</v>
      </c>
      <c r="L2351" s="25">
        <f t="shared" si="285"/>
        <v>0</v>
      </c>
      <c r="M2351" s="25" t="s">
        <v>3374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2"/>
        <v>2349</v>
      </c>
      <c r="B2352" s="25" t="s">
        <v>3339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3749</v>
      </c>
      <c r="J2352" s="25">
        <v>1</v>
      </c>
      <c r="K2352" s="25">
        <v>1</v>
      </c>
      <c r="L2352" s="25">
        <f t="shared" si="285"/>
        <v>0</v>
      </c>
      <c r="M2352" s="25" t="s">
        <v>3374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2"/>
        <v>2350</v>
      </c>
      <c r="B2353" s="25" t="s">
        <v>3339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3750</v>
      </c>
      <c r="J2353" s="25">
        <v>1</v>
      </c>
      <c r="K2353" s="25">
        <v>1</v>
      </c>
      <c r="L2353" s="25">
        <f t="shared" si="285"/>
        <v>0</v>
      </c>
      <c r="M2353" s="25" t="s">
        <v>3374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2"/>
        <v>2351</v>
      </c>
      <c r="B2354" s="25" t="s">
        <v>3339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3751</v>
      </c>
      <c r="J2354" s="25">
        <v>1</v>
      </c>
      <c r="K2354" s="25">
        <v>1</v>
      </c>
      <c r="L2354" s="25">
        <f t="shared" si="285"/>
        <v>0</v>
      </c>
      <c r="M2354" s="25" t="s">
        <v>3374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282"/>
        <v>2352</v>
      </c>
      <c r="B2355" s="25" t="s">
        <v>3339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3752</v>
      </c>
      <c r="J2355" s="25">
        <v>1</v>
      </c>
      <c r="K2355" s="25">
        <v>1</v>
      </c>
      <c r="L2355" s="25">
        <f t="shared" si="285"/>
        <v>0</v>
      </c>
      <c r="M2355" s="25" t="s">
        <v>3374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282"/>
        <v>2353</v>
      </c>
      <c r="B2356" s="25" t="s">
        <v>3339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3753</v>
      </c>
      <c r="J2356" s="25">
        <v>1</v>
      </c>
      <c r="K2356" s="25">
        <v>1</v>
      </c>
      <c r="L2356" s="25">
        <f t="shared" si="285"/>
        <v>0</v>
      </c>
      <c r="M2356" s="25" t="s">
        <v>3429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2"/>
        <v>2354</v>
      </c>
      <c r="B2357" s="25" t="s">
        <v>3339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3754</v>
      </c>
      <c r="J2357" s="25">
        <v>1</v>
      </c>
      <c r="K2357" s="25">
        <v>1</v>
      </c>
      <c r="L2357" s="25">
        <f t="shared" si="285"/>
        <v>0</v>
      </c>
      <c r="M2357" s="25" t="s">
        <v>3429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2"/>
        <v>2355</v>
      </c>
      <c r="B2358" s="25" t="s">
        <v>3339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3755</v>
      </c>
      <c r="J2358" s="25">
        <v>1</v>
      </c>
      <c r="K2358" s="25">
        <v>1</v>
      </c>
      <c r="L2358" s="25">
        <f t="shared" si="285"/>
        <v>0</v>
      </c>
      <c r="M2358" s="25" t="s">
        <v>3429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ref="A2359:A2422" si="289">A2358+1</f>
        <v>2356</v>
      </c>
      <c r="B2359" s="25" t="s">
        <v>3339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3756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3429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89"/>
        <v>2357</v>
      </c>
      <c r="B2360" s="25" t="s">
        <v>3339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3757</v>
      </c>
      <c r="J2360" s="25">
        <v>1</v>
      </c>
      <c r="K2360" s="25">
        <v>1</v>
      </c>
      <c r="L2360" s="25">
        <f t="shared" si="292"/>
        <v>0</v>
      </c>
      <c r="M2360" s="25" t="s">
        <v>3429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9"/>
        <v>2358</v>
      </c>
      <c r="B2361" s="25" t="s">
        <v>3339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3758</v>
      </c>
      <c r="J2361" s="25">
        <v>1</v>
      </c>
      <c r="K2361" s="25">
        <v>1</v>
      </c>
      <c r="L2361" s="25">
        <f t="shared" si="292"/>
        <v>0</v>
      </c>
      <c r="M2361" s="25" t="s">
        <v>3377</v>
      </c>
      <c r="N2361" s="45">
        <v>45906</v>
      </c>
      <c r="O2361" s="54">
        <v>27342</v>
      </c>
      <c r="P2361" s="25" t="s">
        <v>3337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89"/>
        <v>2359</v>
      </c>
      <c r="B2362" s="25" t="s">
        <v>3339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3759</v>
      </c>
      <c r="J2362" s="25">
        <v>1</v>
      </c>
      <c r="K2362" s="25">
        <v>1</v>
      </c>
      <c r="L2362" s="25">
        <f t="shared" si="292"/>
        <v>0</v>
      </c>
      <c r="M2362" s="25" t="s">
        <v>3429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89"/>
        <v>2360</v>
      </c>
      <c r="B2363" s="25" t="s">
        <v>3339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3760</v>
      </c>
      <c r="J2363" s="25">
        <v>1</v>
      </c>
      <c r="K2363" s="25">
        <v>1</v>
      </c>
      <c r="L2363" s="25">
        <f t="shared" si="292"/>
        <v>0</v>
      </c>
      <c r="M2363" s="25" t="s">
        <v>3429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9"/>
        <v>2361</v>
      </c>
      <c r="B2364" s="25" t="s">
        <v>3339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3761</v>
      </c>
      <c r="J2364" s="25">
        <v>1</v>
      </c>
      <c r="K2364" s="25">
        <v>1</v>
      </c>
      <c r="L2364" s="25">
        <f t="shared" si="292"/>
        <v>0</v>
      </c>
      <c r="M2364" s="25" t="s">
        <v>3381</v>
      </c>
      <c r="N2364" s="45">
        <v>45906</v>
      </c>
      <c r="O2364" s="54">
        <v>51847.5</v>
      </c>
      <c r="P2364" s="25" t="s">
        <v>3338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9"/>
        <v>2362</v>
      </c>
      <c r="B2365" s="25" t="s">
        <v>3339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3762</v>
      </c>
      <c r="J2365" s="25">
        <v>1</v>
      </c>
      <c r="K2365" s="25">
        <v>1</v>
      </c>
      <c r="L2365" s="25">
        <f t="shared" si="292"/>
        <v>0</v>
      </c>
      <c r="M2365" s="25" t="s">
        <v>3482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3483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x14ac:dyDescent="0.25">
      <c r="A2366" s="25">
        <f t="shared" si="289"/>
        <v>2363</v>
      </c>
      <c r="B2366" s="25" t="s">
        <v>3339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3763</v>
      </c>
      <c r="J2366" s="25">
        <v>1</v>
      </c>
      <c r="K2366" s="25">
        <v>1</v>
      </c>
      <c r="L2366" s="25">
        <f t="shared" si="292"/>
        <v>0</v>
      </c>
      <c r="M2366" s="25" t="s">
        <v>3380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9"/>
        <v>2364</v>
      </c>
      <c r="B2367" s="25" t="s">
        <v>3339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3764</v>
      </c>
      <c r="J2367" s="25">
        <v>4</v>
      </c>
      <c r="K2367" s="25">
        <v>4</v>
      </c>
      <c r="L2367" s="25">
        <f t="shared" si="292"/>
        <v>0</v>
      </c>
      <c r="M2367" s="25" t="s">
        <v>3388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9"/>
        <v>2365</v>
      </c>
      <c r="B2368" s="25" t="s">
        <v>3339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3765</v>
      </c>
      <c r="J2368" s="25">
        <v>4</v>
      </c>
      <c r="K2368" s="25">
        <v>4</v>
      </c>
      <c r="L2368" s="25">
        <f t="shared" si="292"/>
        <v>0</v>
      </c>
      <c r="M2368" s="25" t="s">
        <v>3371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9"/>
        <v>2366</v>
      </c>
      <c r="B2369" s="25" t="s">
        <v>3339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3766</v>
      </c>
      <c r="J2369" s="25">
        <v>1</v>
      </c>
      <c r="K2369" s="25">
        <v>1</v>
      </c>
      <c r="L2369" s="25">
        <f t="shared" si="292"/>
        <v>0</v>
      </c>
      <c r="M2369" s="25" t="s">
        <v>3374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9"/>
        <v>2367</v>
      </c>
      <c r="B2370" s="25" t="s">
        <v>3339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3767</v>
      </c>
      <c r="J2370" s="25">
        <v>1</v>
      </c>
      <c r="K2370" s="25">
        <v>1</v>
      </c>
      <c r="L2370" s="25">
        <f t="shared" si="292"/>
        <v>0</v>
      </c>
      <c r="M2370" s="25" t="s">
        <v>3374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9"/>
        <v>2368</v>
      </c>
      <c r="B2371" s="25" t="s">
        <v>3339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3768</v>
      </c>
      <c r="J2371" s="25">
        <v>1</v>
      </c>
      <c r="K2371" s="25">
        <v>1</v>
      </c>
      <c r="L2371" s="25">
        <f t="shared" si="292"/>
        <v>0</v>
      </c>
      <c r="M2371" s="25" t="s">
        <v>3374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3339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3769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3391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289"/>
        <v>2370</v>
      </c>
      <c r="B2373" s="25" t="s">
        <v>3339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3770</v>
      </c>
      <c r="J2373" s="25">
        <v>1</v>
      </c>
      <c r="K2373" s="25">
        <v>1</v>
      </c>
      <c r="L2373" s="25">
        <f t="shared" si="292"/>
        <v>0</v>
      </c>
      <c r="M2373" s="25" t="s">
        <v>3643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3682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9"/>
        <v>2371</v>
      </c>
      <c r="B2374" s="25" t="s">
        <v>3339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3771</v>
      </c>
      <c r="J2374" s="25">
        <v>1</v>
      </c>
      <c r="K2374" s="25">
        <v>1</v>
      </c>
      <c r="L2374" s="25">
        <f t="shared" si="292"/>
        <v>0</v>
      </c>
      <c r="M2374" s="25" t="s">
        <v>3643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3682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9"/>
        <v>2372</v>
      </c>
      <c r="B2375" s="25" t="s">
        <v>3339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3772</v>
      </c>
      <c r="J2375" s="25">
        <v>1</v>
      </c>
      <c r="K2375" s="25">
        <v>1</v>
      </c>
      <c r="L2375" s="25">
        <f t="shared" si="292"/>
        <v>0</v>
      </c>
      <c r="M2375" s="25" t="s">
        <v>3643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3682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9"/>
        <v>2373</v>
      </c>
      <c r="B2376" s="25" t="s">
        <v>3339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3773</v>
      </c>
      <c r="J2376" s="25">
        <v>1</v>
      </c>
      <c r="K2376" s="25">
        <v>1</v>
      </c>
      <c r="L2376" s="25">
        <f t="shared" si="292"/>
        <v>0</v>
      </c>
      <c r="M2376" s="25" t="s">
        <v>3643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3682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9"/>
        <v>2374</v>
      </c>
      <c r="B2377" s="25" t="s">
        <v>3339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3774</v>
      </c>
      <c r="J2377" s="25">
        <v>1</v>
      </c>
      <c r="K2377" s="25">
        <v>1</v>
      </c>
      <c r="L2377" s="25">
        <f t="shared" si="292"/>
        <v>0</v>
      </c>
      <c r="M2377" s="25" t="s">
        <v>3643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3682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9"/>
        <v>2375</v>
      </c>
      <c r="B2378" s="25" t="s">
        <v>3339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3775</v>
      </c>
      <c r="J2378" s="25">
        <v>1</v>
      </c>
      <c r="K2378" s="25">
        <v>1</v>
      </c>
      <c r="L2378" s="25">
        <f t="shared" si="292"/>
        <v>0</v>
      </c>
      <c r="M2378" s="25" t="s">
        <v>3643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3682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9"/>
        <v>2376</v>
      </c>
      <c r="B2379" s="25" t="s">
        <v>3339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3776</v>
      </c>
      <c r="J2379" s="25">
        <v>1</v>
      </c>
      <c r="K2379" s="25">
        <v>1</v>
      </c>
      <c r="L2379" s="25">
        <f t="shared" si="292"/>
        <v>0</v>
      </c>
      <c r="M2379" s="25" t="s">
        <v>3643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3682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9"/>
        <v>2377</v>
      </c>
      <c r="B2380" s="25" t="s">
        <v>3339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3777</v>
      </c>
      <c r="J2380" s="25">
        <v>1</v>
      </c>
      <c r="K2380" s="25">
        <v>1</v>
      </c>
      <c r="L2380" s="25">
        <f t="shared" si="292"/>
        <v>0</v>
      </c>
      <c r="M2380" s="25" t="s">
        <v>3643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3682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9"/>
        <v>2378</v>
      </c>
      <c r="B2381" s="25" t="s">
        <v>3339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3778</v>
      </c>
      <c r="J2381" s="25">
        <v>1</v>
      </c>
      <c r="K2381" s="25">
        <v>1</v>
      </c>
      <c r="L2381" s="25">
        <f t="shared" si="292"/>
        <v>0</v>
      </c>
      <c r="M2381" s="25" t="s">
        <v>3643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3682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9"/>
        <v>2379</v>
      </c>
      <c r="B2382" s="25" t="s">
        <v>3339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3779</v>
      </c>
      <c r="J2382" s="25">
        <v>1</v>
      </c>
      <c r="K2382" s="25">
        <v>1</v>
      </c>
      <c r="L2382" s="25">
        <f t="shared" si="292"/>
        <v>0</v>
      </c>
      <c r="M2382" s="25" t="s">
        <v>3643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3682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9"/>
        <v>2380</v>
      </c>
      <c r="B2383" s="25" t="s">
        <v>3339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3780</v>
      </c>
      <c r="J2383" s="25">
        <v>1</v>
      </c>
      <c r="K2383" s="25">
        <v>1</v>
      </c>
      <c r="L2383" s="25">
        <f t="shared" si="292"/>
        <v>0</v>
      </c>
      <c r="M2383" s="25" t="s">
        <v>3643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3682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9"/>
        <v>2381</v>
      </c>
      <c r="B2384" s="25" t="s">
        <v>3339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3781</v>
      </c>
      <c r="J2384" s="25">
        <v>1</v>
      </c>
      <c r="K2384" s="25">
        <v>1</v>
      </c>
      <c r="L2384" s="25">
        <f t="shared" si="292"/>
        <v>0</v>
      </c>
      <c r="M2384" s="25" t="s">
        <v>3643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3682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9"/>
        <v>2382</v>
      </c>
      <c r="B2385" s="25" t="s">
        <v>3339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3782</v>
      </c>
      <c r="J2385" s="25">
        <v>1</v>
      </c>
      <c r="K2385" s="25">
        <v>1</v>
      </c>
      <c r="L2385" s="25">
        <f t="shared" si="292"/>
        <v>0</v>
      </c>
      <c r="M2385" s="25" t="s">
        <v>3643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3682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9"/>
        <v>2383</v>
      </c>
      <c r="B2386" s="25" t="s">
        <v>3339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3783</v>
      </c>
      <c r="J2386" s="25">
        <v>2</v>
      </c>
      <c r="K2386" s="25">
        <v>2</v>
      </c>
      <c r="L2386" s="25">
        <f t="shared" si="292"/>
        <v>0</v>
      </c>
      <c r="M2386" s="25" t="s">
        <v>3390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89"/>
        <v>2384</v>
      </c>
      <c r="B2387" s="25" t="s">
        <v>3339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3784</v>
      </c>
      <c r="J2387" s="25">
        <v>1</v>
      </c>
      <c r="K2387" s="25">
        <v>1</v>
      </c>
      <c r="L2387" s="25">
        <f t="shared" si="292"/>
        <v>0</v>
      </c>
      <c r="M2387" s="25" t="s">
        <v>3643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3682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9"/>
        <v>2385</v>
      </c>
      <c r="B2388" s="25" t="s">
        <v>3340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3785</v>
      </c>
      <c r="J2388" s="25">
        <v>1</v>
      </c>
      <c r="K2388" s="25">
        <v>1</v>
      </c>
      <c r="L2388" s="25">
        <f t="shared" si="292"/>
        <v>0</v>
      </c>
      <c r="M2388" s="25" t="s">
        <v>3389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9"/>
        <v>2386</v>
      </c>
      <c r="B2389" s="25" t="s">
        <v>3340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3786</v>
      </c>
      <c r="J2389" s="25">
        <v>2</v>
      </c>
      <c r="K2389" s="25">
        <v>2</v>
      </c>
      <c r="L2389" s="25">
        <f t="shared" si="292"/>
        <v>0</v>
      </c>
      <c r="M2389" s="25" t="s">
        <v>3344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9"/>
        <v>2387</v>
      </c>
      <c r="B2390" s="25" t="s">
        <v>3340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3787</v>
      </c>
      <c r="J2390" s="25">
        <v>1</v>
      </c>
      <c r="K2390" s="25">
        <v>1</v>
      </c>
      <c r="L2390" s="25">
        <f t="shared" si="292"/>
        <v>0</v>
      </c>
      <c r="M2390" s="25" t="s">
        <v>3344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9"/>
        <v>2388</v>
      </c>
      <c r="B2391" s="25" t="s">
        <v>3340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3753</v>
      </c>
      <c r="J2391" s="25">
        <v>2</v>
      </c>
      <c r="K2391" s="25">
        <v>2</v>
      </c>
      <c r="L2391" s="25">
        <f t="shared" si="292"/>
        <v>0</v>
      </c>
      <c r="M2391" s="25" t="s">
        <v>3389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9"/>
        <v>2389</v>
      </c>
      <c r="B2392" s="25" t="s">
        <v>3340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3788</v>
      </c>
      <c r="J2392" s="25">
        <v>2</v>
      </c>
      <c r="K2392" s="25">
        <v>2</v>
      </c>
      <c r="L2392" s="25">
        <f t="shared" si="292"/>
        <v>0</v>
      </c>
      <c r="M2392" s="25" t="s">
        <v>3388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9"/>
        <v>2390</v>
      </c>
      <c r="B2393" s="25" t="s">
        <v>3340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3788</v>
      </c>
      <c r="J2393" s="25">
        <v>1</v>
      </c>
      <c r="K2393" s="25">
        <v>1</v>
      </c>
      <c r="L2393" s="25">
        <f t="shared" si="292"/>
        <v>0</v>
      </c>
      <c r="M2393" s="25" t="s">
        <v>3344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9"/>
        <v>2391</v>
      </c>
      <c r="B2394" s="25" t="s">
        <v>3340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3789</v>
      </c>
      <c r="J2394" s="25">
        <v>2</v>
      </c>
      <c r="K2394" s="25">
        <v>2</v>
      </c>
      <c r="L2394" s="25">
        <f t="shared" si="292"/>
        <v>0</v>
      </c>
      <c r="M2394" s="25" t="s">
        <v>3344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89"/>
        <v>2392</v>
      </c>
      <c r="B2395" s="25" t="s">
        <v>3340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3790</v>
      </c>
      <c r="J2395" s="25">
        <v>1</v>
      </c>
      <c r="K2395" s="25">
        <v>1</v>
      </c>
      <c r="L2395" s="25">
        <f t="shared" si="292"/>
        <v>0</v>
      </c>
      <c r="M2395" s="25" t="s">
        <v>3389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9"/>
        <v>2393</v>
      </c>
      <c r="B2396" s="25" t="s">
        <v>3340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3791</v>
      </c>
      <c r="J2396" s="25">
        <v>4</v>
      </c>
      <c r="K2396" s="25">
        <v>4</v>
      </c>
      <c r="L2396" s="25">
        <f t="shared" si="292"/>
        <v>0</v>
      </c>
      <c r="M2396" s="25" t="s">
        <v>3344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x14ac:dyDescent="0.25">
      <c r="A2397" s="25">
        <f t="shared" si="289"/>
        <v>2394</v>
      </c>
      <c r="B2397" s="25" t="s">
        <v>3340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3792</v>
      </c>
      <c r="J2397" s="25">
        <v>2</v>
      </c>
      <c r="K2397" s="25">
        <v>2</v>
      </c>
      <c r="L2397" s="25">
        <f t="shared" si="292"/>
        <v>0</v>
      </c>
      <c r="M2397" s="25" t="s">
        <v>3388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9"/>
        <v>2395</v>
      </c>
      <c r="B2398" s="25" t="s">
        <v>3340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3793</v>
      </c>
      <c r="J2398" s="25">
        <v>1</v>
      </c>
      <c r="K2398" s="25">
        <v>1</v>
      </c>
      <c r="L2398" s="25">
        <f t="shared" si="292"/>
        <v>0</v>
      </c>
      <c r="M2398" s="25" t="s">
        <v>3550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9"/>
        <v>2396</v>
      </c>
      <c r="B2399" s="25" t="s">
        <v>3340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3794</v>
      </c>
      <c r="J2399" s="25">
        <v>2</v>
      </c>
      <c r="K2399" s="25">
        <v>2</v>
      </c>
      <c r="L2399" s="25">
        <f t="shared" si="292"/>
        <v>0</v>
      </c>
      <c r="M2399" s="25" t="s">
        <v>3388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9"/>
        <v>2397</v>
      </c>
      <c r="B2400" s="25" t="s">
        <v>3340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3795</v>
      </c>
      <c r="J2400" s="25">
        <v>1</v>
      </c>
      <c r="K2400" s="25">
        <v>1</v>
      </c>
      <c r="L2400" s="25">
        <f t="shared" si="292"/>
        <v>0</v>
      </c>
      <c r="M2400" s="25" t="s">
        <v>3388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9"/>
        <v>2398</v>
      </c>
      <c r="B2401" s="25" t="s">
        <v>3340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3796</v>
      </c>
      <c r="J2401" s="25">
        <v>1</v>
      </c>
      <c r="K2401" s="25">
        <v>1</v>
      </c>
      <c r="L2401" s="25">
        <f t="shared" si="292"/>
        <v>0</v>
      </c>
      <c r="M2401" s="25" t="s">
        <v>3344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x14ac:dyDescent="0.25">
      <c r="A2402" s="25">
        <f t="shared" si="289"/>
        <v>2399</v>
      </c>
      <c r="B2402" s="25" t="s">
        <v>3340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3797</v>
      </c>
      <c r="J2402" s="25">
        <v>1</v>
      </c>
      <c r="K2402" s="25">
        <v>1</v>
      </c>
      <c r="L2402" s="25">
        <f t="shared" si="292"/>
        <v>0</v>
      </c>
      <c r="M2402" s="25" t="s">
        <v>3388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9"/>
        <v>2400</v>
      </c>
      <c r="B2403" s="25" t="s">
        <v>3340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3798</v>
      </c>
      <c r="J2403" s="25">
        <v>1</v>
      </c>
      <c r="K2403" s="25">
        <v>1</v>
      </c>
      <c r="L2403" s="25">
        <f t="shared" si="292"/>
        <v>0</v>
      </c>
      <c r="M2403" s="25" t="s">
        <v>3550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9"/>
        <v>2401</v>
      </c>
      <c r="B2404" s="25" t="s">
        <v>3340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3799</v>
      </c>
      <c r="J2404" s="25">
        <v>1</v>
      </c>
      <c r="K2404" s="25">
        <v>1</v>
      </c>
      <c r="L2404" s="25">
        <f t="shared" si="292"/>
        <v>0</v>
      </c>
      <c r="M2404" s="25" t="s">
        <v>3550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9"/>
        <v>2402</v>
      </c>
      <c r="B2405" s="25" t="s">
        <v>3340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3800</v>
      </c>
      <c r="J2405" s="25">
        <v>2</v>
      </c>
      <c r="K2405" s="25">
        <v>2</v>
      </c>
      <c r="L2405" s="25">
        <f t="shared" si="292"/>
        <v>0</v>
      </c>
      <c r="M2405" s="25" t="s">
        <v>3388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89"/>
        <v>2403</v>
      </c>
      <c r="B2406" s="25" t="s">
        <v>3340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3801</v>
      </c>
      <c r="J2406" s="25">
        <v>2</v>
      </c>
      <c r="K2406" s="25">
        <v>2</v>
      </c>
      <c r="L2406" s="25">
        <f t="shared" si="292"/>
        <v>0</v>
      </c>
      <c r="M2406" s="25" t="s">
        <v>3388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9"/>
        <v>2404</v>
      </c>
      <c r="B2407" s="25" t="s">
        <v>3340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3802</v>
      </c>
      <c r="J2407" s="25">
        <v>4</v>
      </c>
      <c r="K2407" s="25">
        <v>4</v>
      </c>
      <c r="L2407" s="25">
        <f t="shared" si="292"/>
        <v>0</v>
      </c>
      <c r="M2407" s="25" t="s">
        <v>3388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9"/>
        <v>2405</v>
      </c>
      <c r="B2408" s="25" t="s">
        <v>3340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3803</v>
      </c>
      <c r="J2408" s="25">
        <v>1</v>
      </c>
      <c r="K2408" s="25">
        <v>1</v>
      </c>
      <c r="L2408" s="25">
        <f t="shared" si="292"/>
        <v>0</v>
      </c>
      <c r="M2408" s="25" t="s">
        <v>3344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x14ac:dyDescent="0.25">
      <c r="A2409" s="25">
        <f t="shared" si="289"/>
        <v>2406</v>
      </c>
      <c r="B2409" s="25" t="s">
        <v>3340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3804</v>
      </c>
      <c r="J2409" s="25">
        <v>2</v>
      </c>
      <c r="K2409" s="25">
        <v>2</v>
      </c>
      <c r="L2409" s="25">
        <f t="shared" si="292"/>
        <v>0</v>
      </c>
      <c r="M2409" s="25" t="s">
        <v>3344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289"/>
        <v>2407</v>
      </c>
      <c r="B2410" s="25" t="s">
        <v>3340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3805</v>
      </c>
      <c r="J2410" s="25">
        <v>1</v>
      </c>
      <c r="K2410" s="25">
        <v>1</v>
      </c>
      <c r="L2410" s="25">
        <f t="shared" si="292"/>
        <v>0</v>
      </c>
      <c r="M2410" s="25" t="s">
        <v>3550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9"/>
        <v>2408</v>
      </c>
      <c r="B2411" s="25" t="s">
        <v>3340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3806</v>
      </c>
      <c r="J2411" s="25">
        <v>1</v>
      </c>
      <c r="K2411" s="25">
        <v>1</v>
      </c>
      <c r="L2411" s="25">
        <f t="shared" si="292"/>
        <v>0</v>
      </c>
      <c r="M2411" s="25" t="s">
        <v>3388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9"/>
        <v>2409</v>
      </c>
      <c r="B2412" s="25" t="s">
        <v>3340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3807</v>
      </c>
      <c r="J2412" s="25">
        <v>1</v>
      </c>
      <c r="K2412" s="25">
        <v>1</v>
      </c>
      <c r="L2412" s="25">
        <f t="shared" si="292"/>
        <v>0</v>
      </c>
      <c r="M2412" s="25" t="s">
        <v>3409</v>
      </c>
      <c r="N2412" s="45">
        <v>45908</v>
      </c>
      <c r="O2412" s="54">
        <v>31573.5</v>
      </c>
      <c r="P2412" s="25" t="s">
        <v>899</v>
      </c>
      <c r="Q2412" s="25" t="s">
        <v>3400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9"/>
        <v>2410</v>
      </c>
      <c r="B2413" s="25" t="s">
        <v>3340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3808</v>
      </c>
      <c r="J2413" s="25">
        <v>2</v>
      </c>
      <c r="K2413" s="25">
        <v>2</v>
      </c>
      <c r="L2413" s="25">
        <f t="shared" si="292"/>
        <v>0</v>
      </c>
      <c r="M2413" s="25" t="s">
        <v>3388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9"/>
        <v>2411</v>
      </c>
      <c r="B2414" s="25" t="s">
        <v>3340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3809</v>
      </c>
      <c r="J2414" s="25">
        <v>1</v>
      </c>
      <c r="K2414" s="25">
        <v>1</v>
      </c>
      <c r="L2414" s="25">
        <f t="shared" si="292"/>
        <v>0</v>
      </c>
      <c r="M2414" s="25" t="s">
        <v>3550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9"/>
        <v>2412</v>
      </c>
      <c r="B2415" s="25" t="s">
        <v>3340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3810</v>
      </c>
      <c r="J2415" s="25">
        <v>3</v>
      </c>
      <c r="K2415" s="25">
        <v>3</v>
      </c>
      <c r="L2415" s="25">
        <f t="shared" si="292"/>
        <v>0</v>
      </c>
      <c r="M2415" s="25" t="s">
        <v>3388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9"/>
        <v>2413</v>
      </c>
      <c r="B2416" s="25" t="s">
        <v>3340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3811</v>
      </c>
      <c r="J2416" s="25">
        <v>1</v>
      </c>
      <c r="K2416" s="25">
        <v>1</v>
      </c>
      <c r="L2416" s="25">
        <f t="shared" si="292"/>
        <v>0</v>
      </c>
      <c r="M2416" s="25" t="s">
        <v>3550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9"/>
        <v>2414</v>
      </c>
      <c r="B2417" s="25" t="s">
        <v>3340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3812</v>
      </c>
      <c r="J2417" s="25">
        <v>1</v>
      </c>
      <c r="K2417" s="25">
        <v>1</v>
      </c>
      <c r="L2417" s="25">
        <f t="shared" si="292"/>
        <v>0</v>
      </c>
      <c r="M2417" s="25" t="s">
        <v>3388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9"/>
        <v>2415</v>
      </c>
      <c r="B2418" s="25" t="s">
        <v>3340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3813</v>
      </c>
      <c r="J2418" s="25">
        <v>1</v>
      </c>
      <c r="K2418" s="25">
        <v>1</v>
      </c>
      <c r="L2418" s="25">
        <f t="shared" si="292"/>
        <v>0</v>
      </c>
      <c r="M2418" s="25" t="s">
        <v>3550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9"/>
        <v>2416</v>
      </c>
      <c r="B2419" s="25" t="s">
        <v>3340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3814</v>
      </c>
      <c r="J2419" s="25">
        <v>1</v>
      </c>
      <c r="K2419" s="25">
        <v>1</v>
      </c>
      <c r="L2419" s="25">
        <f t="shared" si="292"/>
        <v>0</v>
      </c>
      <c r="M2419" s="25" t="s">
        <v>3388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9"/>
        <v>2417</v>
      </c>
      <c r="B2420" s="25" t="s">
        <v>3340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3815</v>
      </c>
      <c r="J2420" s="25">
        <v>1</v>
      </c>
      <c r="K2420" s="25">
        <v>1</v>
      </c>
      <c r="L2420" s="25">
        <f t="shared" si="292"/>
        <v>0</v>
      </c>
      <c r="M2420" s="25" t="s">
        <v>3388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9"/>
        <v>2418</v>
      </c>
      <c r="B2421" s="25" t="s">
        <v>3340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3816</v>
      </c>
      <c r="J2421" s="25">
        <v>1</v>
      </c>
      <c r="K2421" s="25">
        <v>1</v>
      </c>
      <c r="L2421" s="25">
        <f t="shared" si="292"/>
        <v>0</v>
      </c>
      <c r="M2421" s="25" t="s">
        <v>3389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9"/>
        <v>2419</v>
      </c>
      <c r="B2422" s="25" t="s">
        <v>3340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3817</v>
      </c>
      <c r="J2422" s="25">
        <v>2</v>
      </c>
      <c r="K2422" s="25">
        <v>2</v>
      </c>
      <c r="L2422" s="25">
        <f t="shared" si="292"/>
        <v>0</v>
      </c>
      <c r="M2422" s="25" t="s">
        <v>3388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ref="A2423:A2486" si="296">A2422+1</f>
        <v>2420</v>
      </c>
      <c r="B2423" s="25" t="s">
        <v>3340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3818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3389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6"/>
        <v>2421</v>
      </c>
      <c r="B2424" s="25" t="s">
        <v>3340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3819</v>
      </c>
      <c r="J2424" s="25">
        <v>1</v>
      </c>
      <c r="K2424" s="25">
        <v>1</v>
      </c>
      <c r="L2424" s="25">
        <f t="shared" si="299"/>
        <v>0</v>
      </c>
      <c r="M2424" s="25" t="s">
        <v>3389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6"/>
        <v>2422</v>
      </c>
      <c r="B2425" s="25" t="s">
        <v>3340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3820</v>
      </c>
      <c r="J2425" s="25">
        <v>1</v>
      </c>
      <c r="K2425" s="25">
        <v>1</v>
      </c>
      <c r="L2425" s="25">
        <f t="shared" si="299"/>
        <v>0</v>
      </c>
      <c r="M2425" s="25" t="s">
        <v>3389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6"/>
        <v>2423</v>
      </c>
      <c r="B2426" s="25" t="s">
        <v>3340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3821</v>
      </c>
      <c r="J2426" s="25">
        <v>1</v>
      </c>
      <c r="K2426" s="25">
        <v>1</v>
      </c>
      <c r="L2426" s="25">
        <f t="shared" si="299"/>
        <v>0</v>
      </c>
      <c r="M2426" s="25" t="s">
        <v>3388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6"/>
        <v>2424</v>
      </c>
      <c r="B2427" s="25" t="s">
        <v>3340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3822</v>
      </c>
      <c r="J2427" s="25">
        <v>1</v>
      </c>
      <c r="K2427" s="25">
        <v>1</v>
      </c>
      <c r="L2427" s="25">
        <f t="shared" si="299"/>
        <v>0</v>
      </c>
      <c r="M2427" s="25" t="s">
        <v>3388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6"/>
        <v>2425</v>
      </c>
      <c r="B2428" s="25" t="s">
        <v>3340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3823</v>
      </c>
      <c r="J2428" s="25">
        <v>2</v>
      </c>
      <c r="K2428" s="25">
        <v>2</v>
      </c>
      <c r="L2428" s="25">
        <f t="shared" si="299"/>
        <v>0</v>
      </c>
      <c r="M2428" s="25" t="s">
        <v>3388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6"/>
        <v>2426</v>
      </c>
      <c r="B2429" s="25" t="s">
        <v>3340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3824</v>
      </c>
      <c r="J2429" s="25">
        <v>1</v>
      </c>
      <c r="K2429" s="25">
        <v>1</v>
      </c>
      <c r="L2429" s="25">
        <f t="shared" si="299"/>
        <v>0</v>
      </c>
      <c r="M2429" s="25" t="s">
        <v>3389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6"/>
        <v>2427</v>
      </c>
      <c r="B2430" s="25" t="s">
        <v>3340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3825</v>
      </c>
      <c r="J2430" s="25">
        <v>1</v>
      </c>
      <c r="K2430" s="25">
        <v>1</v>
      </c>
      <c r="L2430" s="25">
        <f t="shared" si="299"/>
        <v>0</v>
      </c>
      <c r="M2430" s="25" t="s">
        <v>3389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6"/>
        <v>2428</v>
      </c>
      <c r="B2431" s="25" t="s">
        <v>3340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3826</v>
      </c>
      <c r="J2431" s="25">
        <v>2</v>
      </c>
      <c r="K2431" s="25">
        <v>2</v>
      </c>
      <c r="L2431" s="25">
        <f t="shared" si="299"/>
        <v>0</v>
      </c>
      <c r="M2431" s="25" t="s">
        <v>3388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6"/>
        <v>2429</v>
      </c>
      <c r="B2432" s="25" t="s">
        <v>3340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3827</v>
      </c>
      <c r="J2432" s="25">
        <v>1</v>
      </c>
      <c r="K2432" s="25">
        <v>1</v>
      </c>
      <c r="L2432" s="25">
        <f t="shared" si="299"/>
        <v>0</v>
      </c>
      <c r="M2432" s="25" t="s">
        <v>3389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6"/>
        <v>2430</v>
      </c>
      <c r="B2433" s="25" t="s">
        <v>3340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3828</v>
      </c>
      <c r="J2433" s="25">
        <v>1</v>
      </c>
      <c r="K2433" s="25">
        <v>1</v>
      </c>
      <c r="L2433" s="25">
        <f t="shared" si="299"/>
        <v>0</v>
      </c>
      <c r="M2433" s="25" t="s">
        <v>3388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6"/>
        <v>2431</v>
      </c>
      <c r="B2434" s="25" t="s">
        <v>3340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3829</v>
      </c>
      <c r="J2434" s="25">
        <v>2</v>
      </c>
      <c r="K2434" s="25">
        <v>2</v>
      </c>
      <c r="L2434" s="25">
        <f t="shared" si="299"/>
        <v>0</v>
      </c>
      <c r="M2434" s="25" t="s">
        <v>3389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6"/>
        <v>2432</v>
      </c>
      <c r="B2435" s="25" t="s">
        <v>3340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3830</v>
      </c>
      <c r="J2435" s="25">
        <v>1</v>
      </c>
      <c r="K2435" s="25">
        <v>1</v>
      </c>
      <c r="L2435" s="25">
        <f t="shared" si="299"/>
        <v>0</v>
      </c>
      <c r="M2435" s="25" t="s">
        <v>3369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6"/>
        <v>2433</v>
      </c>
      <c r="B2436" s="25" t="s">
        <v>3340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3831</v>
      </c>
      <c r="J2436" s="25">
        <v>1</v>
      </c>
      <c r="K2436" s="25">
        <v>1</v>
      </c>
      <c r="L2436" s="25">
        <f t="shared" si="299"/>
        <v>0</v>
      </c>
      <c r="M2436" s="25" t="s">
        <v>3369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6"/>
        <v>2434</v>
      </c>
      <c r="B2437" s="25" t="s">
        <v>3340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3369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6"/>
        <v>2435</v>
      </c>
      <c r="B2438" s="25" t="s">
        <v>3340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3832</v>
      </c>
      <c r="J2438" s="25">
        <v>1</v>
      </c>
      <c r="K2438" s="25">
        <v>1</v>
      </c>
      <c r="L2438" s="25">
        <f t="shared" si="299"/>
        <v>0</v>
      </c>
      <c r="M2438" s="25" t="s">
        <v>3550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6"/>
        <v>2436</v>
      </c>
      <c r="B2439" s="25" t="s">
        <v>3340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3833</v>
      </c>
      <c r="J2439" s="25">
        <v>1</v>
      </c>
      <c r="K2439" s="25">
        <v>1</v>
      </c>
      <c r="L2439" s="25">
        <f t="shared" si="299"/>
        <v>0</v>
      </c>
      <c r="M2439" s="25" t="s">
        <v>3379</v>
      </c>
      <c r="N2439" s="45">
        <v>45906</v>
      </c>
      <c r="O2439" s="54">
        <v>74981.25</v>
      </c>
      <c r="P2439" s="25" t="s">
        <v>3378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6"/>
        <v>2437</v>
      </c>
      <c r="B2440" s="25" t="s">
        <v>3340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3834</v>
      </c>
      <c r="J2440" s="25">
        <v>1</v>
      </c>
      <c r="K2440" s="25">
        <v>1</v>
      </c>
      <c r="L2440" s="25">
        <f t="shared" si="299"/>
        <v>0</v>
      </c>
      <c r="M2440" s="25" t="s">
        <v>3550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6"/>
        <v>2438</v>
      </c>
      <c r="B2441" s="25" t="s">
        <v>3340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3835</v>
      </c>
      <c r="J2441" s="25">
        <v>1</v>
      </c>
      <c r="K2441" s="25">
        <v>1</v>
      </c>
      <c r="L2441" s="25">
        <f t="shared" si="299"/>
        <v>0</v>
      </c>
      <c r="M2441" s="25" t="s">
        <v>3418</v>
      </c>
      <c r="N2441" s="45">
        <v>45908</v>
      </c>
      <c r="O2441" s="54">
        <v>9783</v>
      </c>
      <c r="P2441" s="25" t="s">
        <v>3341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96"/>
        <v>2439</v>
      </c>
      <c r="B2442" s="25" t="s">
        <v>3340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3836</v>
      </c>
      <c r="J2442" s="25">
        <v>1</v>
      </c>
      <c r="K2442" s="25">
        <v>1</v>
      </c>
      <c r="L2442" s="25">
        <f t="shared" si="299"/>
        <v>0</v>
      </c>
      <c r="M2442" s="25" t="s">
        <v>3550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6"/>
        <v>2440</v>
      </c>
      <c r="B2443" s="25" t="s">
        <v>3340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3837</v>
      </c>
      <c r="J2443" s="25">
        <v>1</v>
      </c>
      <c r="K2443" s="25">
        <v>1</v>
      </c>
      <c r="L2443" s="25">
        <f t="shared" si="299"/>
        <v>0</v>
      </c>
      <c r="M2443" s="25" t="s">
        <v>3367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296"/>
        <v>2441</v>
      </c>
      <c r="B2444" s="25" t="s">
        <v>3340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3838</v>
      </c>
      <c r="J2444" s="25">
        <v>1</v>
      </c>
      <c r="K2444" s="25">
        <v>1</v>
      </c>
      <c r="L2444" s="25">
        <f t="shared" si="299"/>
        <v>0</v>
      </c>
      <c r="M2444" s="25" t="s">
        <v>3550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296"/>
        <v>2442</v>
      </c>
      <c r="B2445" s="25" t="s">
        <v>3347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3839</v>
      </c>
      <c r="J2445" s="25">
        <v>1</v>
      </c>
      <c r="K2445" s="25">
        <v>1</v>
      </c>
      <c r="L2445" s="25">
        <f t="shared" si="299"/>
        <v>0</v>
      </c>
      <c r="M2445" s="25" t="s">
        <v>3426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6"/>
        <v>2443</v>
      </c>
      <c r="B2446" s="25" t="s">
        <v>3347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3840</v>
      </c>
      <c r="J2446" s="25">
        <v>1</v>
      </c>
      <c r="K2446" s="25">
        <v>1</v>
      </c>
      <c r="L2446" s="25">
        <f t="shared" si="299"/>
        <v>0</v>
      </c>
      <c r="M2446" s="25" t="s">
        <v>3427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6"/>
        <v>2444</v>
      </c>
      <c r="B2447" s="25" t="s">
        <v>3347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3841</v>
      </c>
      <c r="J2447" s="25">
        <v>1</v>
      </c>
      <c r="K2447" s="25">
        <v>1</v>
      </c>
      <c r="L2447" s="25">
        <f t="shared" si="299"/>
        <v>0</v>
      </c>
      <c r="M2447" s="25" t="s">
        <v>3417</v>
      </c>
      <c r="N2447" s="45">
        <v>45908</v>
      </c>
      <c r="O2447" s="66">
        <v>25393.5</v>
      </c>
      <c r="P2447" s="25" t="s">
        <v>3341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6"/>
        <v>2445</v>
      </c>
      <c r="B2448" s="25" t="s">
        <v>3347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3842</v>
      </c>
      <c r="J2448" s="25">
        <v>1</v>
      </c>
      <c r="K2448" s="25">
        <v>1</v>
      </c>
      <c r="L2448" s="25">
        <f t="shared" si="299"/>
        <v>0</v>
      </c>
      <c r="M2448" s="25" t="s">
        <v>3426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6"/>
        <v>2446</v>
      </c>
      <c r="B2449" s="25" t="s">
        <v>3347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3843</v>
      </c>
      <c r="J2449" s="25">
        <v>1</v>
      </c>
      <c r="K2449" s="25">
        <v>1</v>
      </c>
      <c r="L2449" s="25">
        <f t="shared" si="299"/>
        <v>0</v>
      </c>
      <c r="M2449" s="25" t="s">
        <v>3427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6"/>
        <v>2447</v>
      </c>
      <c r="B2450" s="25" t="s">
        <v>3347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3843</v>
      </c>
      <c r="J2450" s="25">
        <v>1</v>
      </c>
      <c r="K2450" s="25">
        <v>1</v>
      </c>
      <c r="L2450" s="25">
        <f t="shared" si="299"/>
        <v>0</v>
      </c>
      <c r="M2450" s="25" t="s">
        <v>3417</v>
      </c>
      <c r="N2450" s="45">
        <v>45908</v>
      </c>
      <c r="O2450" s="66">
        <v>23341.5</v>
      </c>
      <c r="P2450" s="25" t="s">
        <v>3341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6"/>
        <v>2448</v>
      </c>
      <c r="B2451" s="25" t="s">
        <v>3347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3844</v>
      </c>
      <c r="J2451" s="25">
        <v>1</v>
      </c>
      <c r="K2451" s="25">
        <v>1</v>
      </c>
      <c r="L2451" s="25">
        <f t="shared" si="299"/>
        <v>0</v>
      </c>
      <c r="M2451" s="25" t="s">
        <v>3426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6"/>
        <v>2449</v>
      </c>
      <c r="B2452" s="25" t="s">
        <v>3347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3845</v>
      </c>
      <c r="J2452" s="25">
        <v>1</v>
      </c>
      <c r="K2452" s="25">
        <v>1</v>
      </c>
      <c r="L2452" s="25">
        <f t="shared" si="299"/>
        <v>0</v>
      </c>
      <c r="M2452" s="25" t="s">
        <v>3427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6"/>
        <v>2450</v>
      </c>
      <c r="B2453" s="25" t="s">
        <v>3347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3846</v>
      </c>
      <c r="J2453" s="25">
        <v>1</v>
      </c>
      <c r="K2453" s="25">
        <v>1</v>
      </c>
      <c r="L2453" s="25">
        <f t="shared" si="299"/>
        <v>0</v>
      </c>
      <c r="M2453" s="25" t="s">
        <v>3417</v>
      </c>
      <c r="N2453" s="45">
        <v>45908</v>
      </c>
      <c r="O2453" s="66">
        <v>19836</v>
      </c>
      <c r="P2453" s="25" t="s">
        <v>3341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6"/>
        <v>2451</v>
      </c>
      <c r="B2454" s="25" t="s">
        <v>3347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3847</v>
      </c>
      <c r="J2454" s="25">
        <v>1</v>
      </c>
      <c r="K2454" s="25">
        <v>1</v>
      </c>
      <c r="L2454" s="25">
        <f t="shared" si="299"/>
        <v>0</v>
      </c>
      <c r="M2454" s="25" t="s">
        <v>3417</v>
      </c>
      <c r="N2454" s="45">
        <v>45908</v>
      </c>
      <c r="O2454" s="66">
        <v>4018.5</v>
      </c>
      <c r="P2454" s="25" t="s">
        <v>3341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6"/>
        <v>2452</v>
      </c>
      <c r="B2455" s="25" t="s">
        <v>3347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3848</v>
      </c>
      <c r="J2455" s="25">
        <v>1</v>
      </c>
      <c r="K2455" s="25">
        <v>1</v>
      </c>
      <c r="L2455" s="25">
        <f t="shared" si="299"/>
        <v>0</v>
      </c>
      <c r="M2455" s="25" t="s">
        <v>3417</v>
      </c>
      <c r="N2455" s="45">
        <v>45908</v>
      </c>
      <c r="O2455" s="66">
        <v>27274.5</v>
      </c>
      <c r="P2455" s="25" t="s">
        <v>3341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6"/>
        <v>2453</v>
      </c>
      <c r="B2456" s="25" t="s">
        <v>3347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3849</v>
      </c>
      <c r="J2456" s="25">
        <v>1</v>
      </c>
      <c r="K2456" s="25">
        <v>1</v>
      </c>
      <c r="L2456" s="25">
        <f t="shared" si="299"/>
        <v>0</v>
      </c>
      <c r="M2456" s="25" t="s">
        <v>3417</v>
      </c>
      <c r="N2456" s="45">
        <v>45908</v>
      </c>
      <c r="O2456" s="66">
        <v>18382.5</v>
      </c>
      <c r="P2456" s="25" t="s">
        <v>3341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6"/>
        <v>2454</v>
      </c>
      <c r="B2457" s="25" t="s">
        <v>3347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3785</v>
      </c>
      <c r="J2457" s="25">
        <v>1</v>
      </c>
      <c r="K2457" s="25">
        <v>1</v>
      </c>
      <c r="L2457" s="25">
        <f t="shared" si="299"/>
        <v>0</v>
      </c>
      <c r="M2457" s="25" t="s">
        <v>3418</v>
      </c>
      <c r="N2457" s="45">
        <v>45908</v>
      </c>
      <c r="O2457" s="54">
        <v>20691</v>
      </c>
      <c r="P2457" s="25" t="s">
        <v>3341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6"/>
        <v>2455</v>
      </c>
      <c r="B2458" s="25" t="s">
        <v>3347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3850</v>
      </c>
      <c r="J2458" s="25">
        <v>1</v>
      </c>
      <c r="K2458" s="25">
        <v>1</v>
      </c>
      <c r="L2458" s="25">
        <f t="shared" si="299"/>
        <v>0</v>
      </c>
      <c r="M2458" s="25" t="s">
        <v>3427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6"/>
        <v>2456</v>
      </c>
      <c r="B2459" s="25" t="s">
        <v>3347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3851</v>
      </c>
      <c r="J2459" s="25">
        <v>1</v>
      </c>
      <c r="K2459" s="25">
        <v>1</v>
      </c>
      <c r="L2459" s="25">
        <f t="shared" si="299"/>
        <v>0</v>
      </c>
      <c r="M2459" s="25" t="s">
        <v>3417</v>
      </c>
      <c r="N2459" s="45">
        <v>45908</v>
      </c>
      <c r="O2459" s="66">
        <v>20691</v>
      </c>
      <c r="P2459" s="25" t="s">
        <v>3341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6"/>
        <v>2457</v>
      </c>
      <c r="B2460" s="25" t="s">
        <v>3347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3852</v>
      </c>
      <c r="J2460" s="25">
        <v>1</v>
      </c>
      <c r="K2460" s="25">
        <v>1</v>
      </c>
      <c r="L2460" s="25">
        <f t="shared" si="299"/>
        <v>0</v>
      </c>
      <c r="M2460" s="25" t="s">
        <v>3417</v>
      </c>
      <c r="N2460" s="45">
        <v>45908</v>
      </c>
      <c r="O2460" s="66">
        <v>18382.5</v>
      </c>
      <c r="P2460" s="25" t="s">
        <v>3341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6"/>
        <v>2458</v>
      </c>
      <c r="B2461" s="25" t="s">
        <v>3347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3853</v>
      </c>
      <c r="J2461" s="25">
        <v>1</v>
      </c>
      <c r="K2461" s="25">
        <v>1</v>
      </c>
      <c r="L2461" s="25">
        <f t="shared" si="299"/>
        <v>0</v>
      </c>
      <c r="M2461" s="25" t="s">
        <v>3418</v>
      </c>
      <c r="N2461" s="45">
        <v>45908</v>
      </c>
      <c r="O2461" s="54">
        <v>8037</v>
      </c>
      <c r="P2461" s="25" t="s">
        <v>3341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6"/>
        <v>2459</v>
      </c>
      <c r="B2462" s="25" t="s">
        <v>3347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3854</v>
      </c>
      <c r="J2462" s="25">
        <v>1</v>
      </c>
      <c r="K2462" s="25">
        <v>1</v>
      </c>
      <c r="L2462" s="25">
        <f t="shared" si="299"/>
        <v>0</v>
      </c>
      <c r="M2462" s="25" t="s">
        <v>3418</v>
      </c>
      <c r="N2462" s="45">
        <v>45908</v>
      </c>
      <c r="O2462" s="54">
        <v>19611</v>
      </c>
      <c r="P2462" s="25" t="s">
        <v>3341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6"/>
        <v>2460</v>
      </c>
      <c r="B2463" s="25" t="s">
        <v>3347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3855</v>
      </c>
      <c r="J2463" s="25">
        <v>2</v>
      </c>
      <c r="K2463" s="25">
        <v>2</v>
      </c>
      <c r="L2463" s="25">
        <f t="shared" si="299"/>
        <v>0</v>
      </c>
      <c r="M2463" s="25" t="s">
        <v>3418</v>
      </c>
      <c r="N2463" s="45">
        <v>45908</v>
      </c>
      <c r="O2463" s="54">
        <f>18382.5+13882.5</f>
        <v>32265</v>
      </c>
      <c r="P2463" s="25" t="s">
        <v>3341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6"/>
        <v>2461</v>
      </c>
      <c r="B2464" s="25" t="s">
        <v>3347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3856</v>
      </c>
      <c r="J2464" s="25">
        <v>1</v>
      </c>
      <c r="K2464" s="25">
        <v>1</v>
      </c>
      <c r="L2464" s="25">
        <f t="shared" si="299"/>
        <v>0</v>
      </c>
      <c r="M2464" s="25" t="s">
        <v>3418</v>
      </c>
      <c r="N2464" s="45">
        <v>45908</v>
      </c>
      <c r="O2464" s="54">
        <v>32233.5</v>
      </c>
      <c r="P2464" s="25" t="s">
        <v>3341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6"/>
        <v>2462</v>
      </c>
      <c r="B2465" s="25" t="s">
        <v>3347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3857</v>
      </c>
      <c r="J2465" s="25">
        <v>1</v>
      </c>
      <c r="K2465" s="25">
        <v>1</v>
      </c>
      <c r="L2465" s="25">
        <f t="shared" si="299"/>
        <v>0</v>
      </c>
      <c r="M2465" s="25" t="s">
        <v>3418</v>
      </c>
      <c r="N2465" s="45">
        <v>45908</v>
      </c>
      <c r="O2465" s="54">
        <v>8208</v>
      </c>
      <c r="P2465" s="25" t="s">
        <v>3341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6"/>
        <v>2463</v>
      </c>
      <c r="B2466" s="25" t="s">
        <v>3347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3858</v>
      </c>
      <c r="J2466" s="25">
        <v>1</v>
      </c>
      <c r="K2466" s="25">
        <v>1</v>
      </c>
      <c r="L2466" s="25">
        <f t="shared" si="299"/>
        <v>0</v>
      </c>
      <c r="M2466" s="25" t="s">
        <v>3425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6"/>
        <v>2464</v>
      </c>
      <c r="B2467" s="25" t="s">
        <v>3347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3859</v>
      </c>
      <c r="J2467" s="25">
        <v>2</v>
      </c>
      <c r="K2467" s="25">
        <v>2</v>
      </c>
      <c r="L2467" s="25">
        <f t="shared" si="299"/>
        <v>0</v>
      </c>
      <c r="M2467" s="25" t="s">
        <v>3418</v>
      </c>
      <c r="N2467" s="45">
        <v>45908</v>
      </c>
      <c r="O2467" s="54">
        <f>24453+22653</f>
        <v>47106</v>
      </c>
      <c r="P2467" s="25" t="s">
        <v>3341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6"/>
        <v>2465</v>
      </c>
      <c r="B2468" s="25" t="s">
        <v>3347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3860</v>
      </c>
      <c r="J2468" s="25">
        <v>1</v>
      </c>
      <c r="K2468" s="25">
        <v>1</v>
      </c>
      <c r="L2468" s="25">
        <f t="shared" si="299"/>
        <v>0</v>
      </c>
      <c r="M2468" s="25" t="s">
        <v>3418</v>
      </c>
      <c r="N2468" s="45">
        <v>45908</v>
      </c>
      <c r="O2468" s="54">
        <v>23085</v>
      </c>
      <c r="P2468" s="25" t="s">
        <v>3341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6"/>
        <v>2466</v>
      </c>
      <c r="B2469" s="25" t="s">
        <v>3347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3861</v>
      </c>
      <c r="J2469" s="25">
        <v>1</v>
      </c>
      <c r="K2469" s="25">
        <v>1</v>
      </c>
      <c r="L2469" s="25">
        <f t="shared" si="299"/>
        <v>0</v>
      </c>
      <c r="M2469" s="25" t="s">
        <v>3417</v>
      </c>
      <c r="N2469" s="45">
        <v>45908</v>
      </c>
      <c r="O2469" s="66">
        <v>23512.5</v>
      </c>
      <c r="P2469" s="25" t="s">
        <v>3341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6"/>
        <v>2467</v>
      </c>
      <c r="B2470" s="25" t="s">
        <v>3347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3861</v>
      </c>
      <c r="J2470" s="25">
        <v>1</v>
      </c>
      <c r="K2470" s="25">
        <v>1</v>
      </c>
      <c r="L2470" s="25">
        <f t="shared" si="299"/>
        <v>0</v>
      </c>
      <c r="M2470" s="25" t="s">
        <v>3427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6"/>
        <v>2468</v>
      </c>
      <c r="B2471" s="25" t="s">
        <v>3347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3862</v>
      </c>
      <c r="J2471" s="25">
        <v>2</v>
      </c>
      <c r="K2471" s="25">
        <v>2</v>
      </c>
      <c r="L2471" s="25">
        <f t="shared" si="299"/>
        <v>0</v>
      </c>
      <c r="M2471" s="25" t="s">
        <v>3418</v>
      </c>
      <c r="N2471" s="45">
        <v>45908</v>
      </c>
      <c r="O2471" s="54">
        <f>24453+24453</f>
        <v>48906</v>
      </c>
      <c r="P2471" s="25" t="s">
        <v>3341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6"/>
        <v>2469</v>
      </c>
      <c r="B2472" s="25" t="s">
        <v>3347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3863</v>
      </c>
      <c r="J2472" s="25">
        <v>1</v>
      </c>
      <c r="K2472" s="25">
        <v>1</v>
      </c>
      <c r="L2472" s="25">
        <f t="shared" si="299"/>
        <v>0</v>
      </c>
      <c r="M2472" s="25" t="s">
        <v>3418</v>
      </c>
      <c r="N2472" s="45">
        <v>45908</v>
      </c>
      <c r="O2472" s="54">
        <v>12055.5</v>
      </c>
      <c r="P2472" s="25" t="s">
        <v>3341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6"/>
        <v>2470</v>
      </c>
      <c r="B2473" s="25" t="s">
        <v>3347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3752</v>
      </c>
      <c r="J2473" s="25">
        <v>1</v>
      </c>
      <c r="K2473" s="25">
        <v>1</v>
      </c>
      <c r="L2473" s="25">
        <f t="shared" si="299"/>
        <v>0</v>
      </c>
      <c r="M2473" s="25" t="s">
        <v>3418</v>
      </c>
      <c r="N2473" s="45">
        <v>45908</v>
      </c>
      <c r="O2473" s="54">
        <v>31635</v>
      </c>
      <c r="P2473" s="25" t="s">
        <v>3341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6"/>
        <v>2471</v>
      </c>
      <c r="B2474" s="25" t="s">
        <v>3347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3864</v>
      </c>
      <c r="J2474" s="25">
        <v>1</v>
      </c>
      <c r="K2474" s="25">
        <v>1</v>
      </c>
      <c r="L2474" s="25">
        <f t="shared" si="299"/>
        <v>0</v>
      </c>
      <c r="M2474" s="25" t="s">
        <v>3417</v>
      </c>
      <c r="N2474" s="45">
        <v>45908</v>
      </c>
      <c r="O2474" s="66">
        <v>33088.5</v>
      </c>
      <c r="P2474" s="25" t="s">
        <v>3341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6"/>
        <v>2472</v>
      </c>
      <c r="B2475" s="25" t="s">
        <v>3347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3865</v>
      </c>
      <c r="J2475" s="25">
        <v>1</v>
      </c>
      <c r="K2475" s="25">
        <v>1</v>
      </c>
      <c r="L2475" s="25">
        <f t="shared" si="299"/>
        <v>0</v>
      </c>
      <c r="M2475" s="25" t="s">
        <v>3425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6"/>
        <v>2473</v>
      </c>
      <c r="B2476" s="25" t="s">
        <v>3347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3866</v>
      </c>
      <c r="J2476" s="25">
        <v>1</v>
      </c>
      <c r="K2476" s="25">
        <v>1</v>
      </c>
      <c r="L2476" s="25">
        <f t="shared" si="299"/>
        <v>0</v>
      </c>
      <c r="M2476" s="25" t="s">
        <v>3417</v>
      </c>
      <c r="N2476" s="45">
        <v>45908</v>
      </c>
      <c r="O2476" s="66">
        <v>28642.5</v>
      </c>
      <c r="P2476" s="25" t="s">
        <v>3341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6"/>
        <v>2474</v>
      </c>
      <c r="B2477" s="25" t="s">
        <v>3347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3867</v>
      </c>
      <c r="J2477" s="25">
        <v>1</v>
      </c>
      <c r="K2477" s="25">
        <v>1</v>
      </c>
      <c r="L2477" s="25">
        <f t="shared" si="299"/>
        <v>0</v>
      </c>
      <c r="M2477" s="25" t="s">
        <v>3427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6"/>
        <v>2475</v>
      </c>
      <c r="B2478" s="25" t="s">
        <v>3347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3868</v>
      </c>
      <c r="J2478" s="25">
        <v>1</v>
      </c>
      <c r="K2478" s="25">
        <v>1</v>
      </c>
      <c r="L2478" s="25">
        <f t="shared" si="299"/>
        <v>0</v>
      </c>
      <c r="M2478" s="25" t="s">
        <v>3418</v>
      </c>
      <c r="N2478" s="45">
        <v>45908</v>
      </c>
      <c r="O2478" s="54">
        <v>26419.5</v>
      </c>
      <c r="P2478" s="25" t="s">
        <v>3341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6"/>
        <v>2476</v>
      </c>
      <c r="B2479" s="25" t="s">
        <v>3347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3869</v>
      </c>
      <c r="J2479" s="25">
        <v>1</v>
      </c>
      <c r="K2479" s="25">
        <v>1</v>
      </c>
      <c r="L2479" s="25">
        <f t="shared" si="299"/>
        <v>0</v>
      </c>
      <c r="M2479" s="25" t="s">
        <v>3425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6"/>
        <v>2477</v>
      </c>
      <c r="B2480" s="25" t="s">
        <v>3347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3870</v>
      </c>
      <c r="J2480" s="25">
        <v>1</v>
      </c>
      <c r="K2480" s="25">
        <v>1</v>
      </c>
      <c r="L2480" s="25">
        <f t="shared" si="299"/>
        <v>0</v>
      </c>
      <c r="M2480" s="25" t="s">
        <v>3417</v>
      </c>
      <c r="N2480" s="45">
        <v>45908</v>
      </c>
      <c r="O2480" s="66">
        <v>26419.5</v>
      </c>
      <c r="P2480" s="25" t="s">
        <v>3341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6"/>
        <v>2478</v>
      </c>
      <c r="B2481" s="25" t="s">
        <v>3347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3871</v>
      </c>
      <c r="J2481" s="25">
        <v>1</v>
      </c>
      <c r="K2481" s="25">
        <v>1</v>
      </c>
      <c r="L2481" s="25">
        <f t="shared" si="299"/>
        <v>0</v>
      </c>
      <c r="M2481" s="25" t="s">
        <v>3418</v>
      </c>
      <c r="N2481" s="45">
        <v>45908</v>
      </c>
      <c r="O2481" s="54">
        <v>32661</v>
      </c>
      <c r="P2481" s="25" t="s">
        <v>3341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6"/>
        <v>2479</v>
      </c>
      <c r="B2482" s="25" t="s">
        <v>3347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3872</v>
      </c>
      <c r="J2482" s="25">
        <v>1</v>
      </c>
      <c r="K2482" s="25">
        <v>1</v>
      </c>
      <c r="L2482" s="25">
        <f t="shared" si="299"/>
        <v>0</v>
      </c>
      <c r="M2482" s="25" t="s">
        <v>3417</v>
      </c>
      <c r="N2482" s="45">
        <v>45908</v>
      </c>
      <c r="O2482" s="66">
        <v>32661</v>
      </c>
      <c r="P2482" s="25" t="s">
        <v>3341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6"/>
        <v>2480</v>
      </c>
      <c r="B2483" s="25" t="s">
        <v>3347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3873</v>
      </c>
      <c r="J2483" s="25">
        <v>1</v>
      </c>
      <c r="K2483" s="25">
        <v>1</v>
      </c>
      <c r="L2483" s="25">
        <f t="shared" si="299"/>
        <v>0</v>
      </c>
      <c r="M2483" s="25" t="s">
        <v>3418</v>
      </c>
      <c r="N2483" s="45">
        <v>45908</v>
      </c>
      <c r="O2483" s="54">
        <v>11029.5</v>
      </c>
      <c r="P2483" s="25" t="s">
        <v>3341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6"/>
        <v>2481</v>
      </c>
      <c r="B2484" s="25" t="s">
        <v>3347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3874</v>
      </c>
      <c r="J2484" s="25">
        <v>1</v>
      </c>
      <c r="K2484" s="25">
        <v>1</v>
      </c>
      <c r="L2484" s="25">
        <f t="shared" si="299"/>
        <v>0</v>
      </c>
      <c r="M2484" s="25" t="s">
        <v>3418</v>
      </c>
      <c r="N2484" s="45">
        <v>45908</v>
      </c>
      <c r="O2484" s="54">
        <v>30609</v>
      </c>
      <c r="P2484" s="25" t="s">
        <v>3341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6"/>
        <v>2482</v>
      </c>
      <c r="B2485" s="25" t="s">
        <v>3347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3875</v>
      </c>
      <c r="J2485" s="25">
        <v>1</v>
      </c>
      <c r="K2485" s="25">
        <v>1</v>
      </c>
      <c r="L2485" s="25">
        <f t="shared" si="299"/>
        <v>0</v>
      </c>
      <c r="M2485" s="25" t="s">
        <v>3547</v>
      </c>
      <c r="N2485" s="45">
        <v>45915</v>
      </c>
      <c r="O2485" s="54">
        <v>16391.25</v>
      </c>
      <c r="P2485" s="25" t="s">
        <v>27</v>
      </c>
      <c r="Q2485" s="25" t="s">
        <v>3559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x14ac:dyDescent="0.25">
      <c r="A2486" s="25">
        <f t="shared" si="296"/>
        <v>2483</v>
      </c>
      <c r="B2486" s="25" t="s">
        <v>3347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3876</v>
      </c>
      <c r="J2486" s="25">
        <v>1</v>
      </c>
      <c r="K2486" s="25">
        <v>1</v>
      </c>
      <c r="L2486" s="25">
        <f t="shared" si="299"/>
        <v>0</v>
      </c>
      <c r="M2486" s="25" t="s">
        <v>3417</v>
      </c>
      <c r="N2486" s="45">
        <v>45908</v>
      </c>
      <c r="O2486" s="66">
        <v>32062.5</v>
      </c>
      <c r="P2486" s="25" t="s">
        <v>3341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ref="A2487:A2550" si="303">A2486+1</f>
        <v>2484</v>
      </c>
      <c r="B2487" s="25" t="s">
        <v>3347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3877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3417</v>
      </c>
      <c r="N2487" s="45">
        <v>45908</v>
      </c>
      <c r="O2487" s="66">
        <v>24966</v>
      </c>
      <c r="P2487" s="25" t="s">
        <v>3341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303"/>
        <v>2485</v>
      </c>
      <c r="B2488" s="25" t="s">
        <v>3347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3878</v>
      </c>
      <c r="J2488" s="25">
        <v>1</v>
      </c>
      <c r="K2488" s="25">
        <v>1</v>
      </c>
      <c r="L2488" s="25">
        <f t="shared" si="306"/>
        <v>0</v>
      </c>
      <c r="M2488" s="25" t="s">
        <v>3423</v>
      </c>
      <c r="N2488" s="45">
        <v>45908</v>
      </c>
      <c r="O2488" s="54">
        <v>0</v>
      </c>
      <c r="P2488" s="25" t="s">
        <v>3341</v>
      </c>
      <c r="Q2488" s="25" t="s">
        <v>2078</v>
      </c>
      <c r="R2488" s="25" t="s">
        <v>638</v>
      </c>
      <c r="S2488" s="3">
        <v>4</v>
      </c>
      <c r="T2488" s="55" t="s">
        <v>3419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303"/>
        <v>2486</v>
      </c>
      <c r="B2489" s="25" t="s">
        <v>3347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3879</v>
      </c>
      <c r="J2489" s="25">
        <v>1</v>
      </c>
      <c r="K2489" s="25">
        <v>1</v>
      </c>
      <c r="L2489" s="25">
        <f t="shared" si="306"/>
        <v>0</v>
      </c>
      <c r="M2489" s="25" t="s">
        <v>3427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303"/>
        <v>2487</v>
      </c>
      <c r="B2490" s="25" t="s">
        <v>3347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3880</v>
      </c>
      <c r="J2490" s="25">
        <v>1</v>
      </c>
      <c r="K2490" s="25">
        <v>1</v>
      </c>
      <c r="L2490" s="25">
        <f t="shared" si="306"/>
        <v>0</v>
      </c>
      <c r="M2490" s="25" t="s">
        <v>3417</v>
      </c>
      <c r="N2490" s="45">
        <v>45908</v>
      </c>
      <c r="O2490" s="66">
        <v>25222.5</v>
      </c>
      <c r="P2490" s="25" t="s">
        <v>3341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303"/>
        <v>2488</v>
      </c>
      <c r="B2491" s="25" t="s">
        <v>3347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3881</v>
      </c>
      <c r="J2491" s="25">
        <v>1</v>
      </c>
      <c r="K2491" s="25">
        <v>1</v>
      </c>
      <c r="L2491" s="25">
        <f t="shared" si="306"/>
        <v>0</v>
      </c>
      <c r="M2491" s="25" t="s">
        <v>3408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303"/>
        <v>2489</v>
      </c>
      <c r="B2492" s="25" t="s">
        <v>3347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3882</v>
      </c>
      <c r="J2492" s="25">
        <v>1</v>
      </c>
      <c r="K2492" s="25">
        <v>1</v>
      </c>
      <c r="L2492" s="25">
        <f t="shared" si="306"/>
        <v>0</v>
      </c>
      <c r="M2492" s="25" t="s">
        <v>3363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303"/>
        <v>2490</v>
      </c>
      <c r="B2493" s="25" t="s">
        <v>3347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3883</v>
      </c>
      <c r="J2493" s="25">
        <v>1</v>
      </c>
      <c r="K2493" s="25">
        <v>1</v>
      </c>
      <c r="L2493" s="25">
        <f t="shared" si="306"/>
        <v>0</v>
      </c>
      <c r="M2493" s="25" t="s">
        <v>3366</v>
      </c>
      <c r="N2493" s="45">
        <v>45906</v>
      </c>
      <c r="O2493" s="54">
        <v>34284.449999999997</v>
      </c>
      <c r="P2493" s="25" t="s">
        <v>3349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303"/>
        <v>2491</v>
      </c>
      <c r="B2494" s="25" t="s">
        <v>3347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3884</v>
      </c>
      <c r="J2494" s="25">
        <v>1</v>
      </c>
      <c r="K2494" s="25">
        <v>1</v>
      </c>
      <c r="L2494" s="25">
        <f t="shared" si="306"/>
        <v>0</v>
      </c>
      <c r="M2494" s="25" t="s">
        <v>3366</v>
      </c>
      <c r="N2494" s="45">
        <v>45906</v>
      </c>
      <c r="O2494" s="54">
        <v>32360.9</v>
      </c>
      <c r="P2494" s="25" t="s">
        <v>3349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303"/>
        <v>2492</v>
      </c>
      <c r="B2495" s="25" t="s">
        <v>3347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3885</v>
      </c>
      <c r="J2495" s="25">
        <v>3</v>
      </c>
      <c r="K2495" s="25">
        <v>3</v>
      </c>
      <c r="L2495" s="25">
        <f t="shared" si="306"/>
        <v>0</v>
      </c>
      <c r="M2495" s="25" t="s">
        <v>3372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303"/>
        <v>2493</v>
      </c>
      <c r="B2496" s="25" t="s">
        <v>3347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3886</v>
      </c>
      <c r="J2496" s="25">
        <v>1</v>
      </c>
      <c r="K2496" s="25">
        <v>1</v>
      </c>
      <c r="L2496" s="25">
        <f t="shared" si="306"/>
        <v>0</v>
      </c>
      <c r="M2496" s="25" t="s">
        <v>3363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303"/>
        <v>2494</v>
      </c>
      <c r="B2497" s="25" t="s">
        <v>3347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3887</v>
      </c>
      <c r="J2497" s="25">
        <v>1</v>
      </c>
      <c r="K2497" s="25">
        <v>1</v>
      </c>
      <c r="L2497" s="25">
        <f t="shared" si="306"/>
        <v>0</v>
      </c>
      <c r="M2497" s="25" t="s">
        <v>3373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303"/>
        <v>2495</v>
      </c>
      <c r="B2498" s="25" t="s">
        <v>3347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3888</v>
      </c>
      <c r="J2498" s="25">
        <v>5</v>
      </c>
      <c r="K2498" s="25">
        <v>5</v>
      </c>
      <c r="L2498" s="25">
        <f t="shared" si="306"/>
        <v>0</v>
      </c>
      <c r="M2498" s="25" t="s">
        <v>3372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303"/>
        <v>2496</v>
      </c>
      <c r="B2499" s="25" t="s">
        <v>3347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3788</v>
      </c>
      <c r="J2499" s="25">
        <v>1</v>
      </c>
      <c r="K2499" s="25">
        <v>1</v>
      </c>
      <c r="L2499" s="25">
        <f t="shared" si="306"/>
        <v>0</v>
      </c>
      <c r="M2499" s="25" t="s">
        <v>3373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303"/>
        <v>2497</v>
      </c>
      <c r="B2500" s="25" t="s">
        <v>3347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3889</v>
      </c>
      <c r="J2500" s="25">
        <v>2</v>
      </c>
      <c r="K2500" s="25">
        <v>2</v>
      </c>
      <c r="L2500" s="25">
        <f t="shared" si="306"/>
        <v>0</v>
      </c>
      <c r="M2500" s="25" t="s">
        <v>3384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303"/>
        <v>2498</v>
      </c>
      <c r="B2501" s="25" t="s">
        <v>3347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3890</v>
      </c>
      <c r="J2501" s="25">
        <v>1</v>
      </c>
      <c r="K2501" s="25">
        <v>1</v>
      </c>
      <c r="L2501" s="25">
        <f t="shared" si="306"/>
        <v>0</v>
      </c>
      <c r="M2501" s="25" t="s">
        <v>3363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303"/>
        <v>2499</v>
      </c>
      <c r="B2502" s="25" t="s">
        <v>3347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3891</v>
      </c>
      <c r="J2502" s="25">
        <v>1</v>
      </c>
      <c r="K2502" s="25">
        <v>1</v>
      </c>
      <c r="L2502" s="25">
        <f t="shared" si="306"/>
        <v>0</v>
      </c>
      <c r="M2502" s="25" t="s">
        <v>3363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3"/>
        <v>2500</v>
      </c>
      <c r="B2503" s="25" t="s">
        <v>3347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3892</v>
      </c>
      <c r="J2503" s="25">
        <v>1</v>
      </c>
      <c r="K2503" s="25">
        <v>1</v>
      </c>
      <c r="L2503" s="25">
        <f t="shared" si="306"/>
        <v>0</v>
      </c>
      <c r="M2503" s="25" t="s">
        <v>3373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3"/>
        <v>2501</v>
      </c>
      <c r="B2504" s="25" t="s">
        <v>3347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3893</v>
      </c>
      <c r="J2504" s="25">
        <v>1</v>
      </c>
      <c r="K2504" s="25">
        <v>1</v>
      </c>
      <c r="L2504" s="25">
        <f t="shared" si="306"/>
        <v>0</v>
      </c>
      <c r="M2504" s="25" t="s">
        <v>3424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3"/>
        <v>2502</v>
      </c>
      <c r="B2505" s="25" t="s">
        <v>3347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3894</v>
      </c>
      <c r="J2505" s="25">
        <v>1</v>
      </c>
      <c r="K2505" s="25">
        <v>1</v>
      </c>
      <c r="L2505" s="25">
        <f t="shared" si="306"/>
        <v>0</v>
      </c>
      <c r="M2505" s="25" t="s">
        <v>3366</v>
      </c>
      <c r="N2505" s="45">
        <v>45906</v>
      </c>
      <c r="O2505" s="54">
        <v>29984.75</v>
      </c>
      <c r="P2505" s="25" t="s">
        <v>3349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3"/>
        <v>2503</v>
      </c>
      <c r="B2506" s="25" t="s">
        <v>3347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3895</v>
      </c>
      <c r="J2506" s="25">
        <v>1</v>
      </c>
      <c r="K2506" s="25">
        <v>1</v>
      </c>
      <c r="L2506" s="25">
        <f t="shared" si="306"/>
        <v>0</v>
      </c>
      <c r="M2506" s="25" t="s">
        <v>3644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x14ac:dyDescent="0.25">
      <c r="A2507" s="25">
        <f t="shared" si="303"/>
        <v>2504</v>
      </c>
      <c r="B2507" s="25" t="s">
        <v>3347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3896</v>
      </c>
      <c r="J2507" s="25">
        <v>1</v>
      </c>
      <c r="K2507" s="25">
        <v>1</v>
      </c>
      <c r="L2507" s="25">
        <f t="shared" si="306"/>
        <v>0</v>
      </c>
      <c r="M2507" s="25" t="s">
        <v>3363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3"/>
        <v>2505</v>
      </c>
      <c r="B2508" s="25" t="s">
        <v>3347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3897</v>
      </c>
      <c r="J2508" s="25">
        <v>1</v>
      </c>
      <c r="K2508" s="25">
        <v>1</v>
      </c>
      <c r="L2508" s="25">
        <f t="shared" si="306"/>
        <v>0</v>
      </c>
      <c r="M2508" s="25"/>
      <c r="N2508" s="45">
        <v>45933</v>
      </c>
      <c r="O2508" s="54"/>
      <c r="P2508" s="25" t="s">
        <v>4689</v>
      </c>
      <c r="Q2508" s="25" t="s">
        <v>4717</v>
      </c>
      <c r="R2508" s="25" t="s">
        <v>41</v>
      </c>
      <c r="S2508" s="3">
        <v>4</v>
      </c>
      <c r="T2508" s="55" t="s">
        <v>4690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3"/>
        <v>2506</v>
      </c>
      <c r="B2509" s="25" t="s">
        <v>3347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3898</v>
      </c>
      <c r="J2509" s="25">
        <v>1</v>
      </c>
      <c r="K2509" s="25">
        <v>1</v>
      </c>
      <c r="L2509" s="25">
        <f t="shared" si="306"/>
        <v>0</v>
      </c>
      <c r="M2509" s="25" t="s">
        <v>3373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3"/>
        <v>2507</v>
      </c>
      <c r="B2510" s="25" t="s">
        <v>3347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3804</v>
      </c>
      <c r="J2510" s="25">
        <v>1</v>
      </c>
      <c r="K2510" s="25">
        <v>1</v>
      </c>
      <c r="L2510" s="25">
        <f t="shared" si="306"/>
        <v>0</v>
      </c>
      <c r="M2510" s="25" t="s">
        <v>3373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3"/>
        <v>2508</v>
      </c>
      <c r="B2511" s="25" t="s">
        <v>3347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3899</v>
      </c>
      <c r="J2511" s="25">
        <v>1</v>
      </c>
      <c r="K2511" s="25">
        <v>1</v>
      </c>
      <c r="L2511" s="25">
        <f t="shared" si="306"/>
        <v>0</v>
      </c>
      <c r="M2511" s="25" t="s">
        <v>3363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3"/>
        <v>2509</v>
      </c>
      <c r="B2512" s="25" t="s">
        <v>3347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3900</v>
      </c>
      <c r="J2512" s="25">
        <v>1</v>
      </c>
      <c r="K2512" s="25">
        <v>1</v>
      </c>
      <c r="L2512" s="25">
        <f t="shared" si="306"/>
        <v>0</v>
      </c>
      <c r="M2512" s="25" t="s">
        <v>3373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3"/>
        <v>2510</v>
      </c>
      <c r="B2513" s="25" t="s">
        <v>3347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3901</v>
      </c>
      <c r="J2513" s="25">
        <v>1</v>
      </c>
      <c r="K2513" s="25">
        <v>1</v>
      </c>
      <c r="L2513" s="25">
        <f t="shared" si="306"/>
        <v>0</v>
      </c>
      <c r="M2513" s="25" t="s">
        <v>3412</v>
      </c>
      <c r="N2513" s="45">
        <v>45908</v>
      </c>
      <c r="O2513" s="54">
        <v>38843</v>
      </c>
      <c r="P2513" s="25" t="s">
        <v>225</v>
      </c>
      <c r="Q2513" s="25" t="s">
        <v>3399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3"/>
        <v>2511</v>
      </c>
      <c r="B2514" s="25" t="s">
        <v>3347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3902</v>
      </c>
      <c r="J2514" s="25">
        <v>1</v>
      </c>
      <c r="K2514" s="25">
        <v>1</v>
      </c>
      <c r="L2514" s="25">
        <f t="shared" si="306"/>
        <v>0</v>
      </c>
      <c r="M2514" s="25" t="s">
        <v>3404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3"/>
        <v>2512</v>
      </c>
      <c r="B2515" s="25" t="s">
        <v>3347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3903</v>
      </c>
      <c r="J2515" s="25">
        <v>1</v>
      </c>
      <c r="K2515" s="25">
        <v>1</v>
      </c>
      <c r="L2515" s="25">
        <f t="shared" si="306"/>
        <v>0</v>
      </c>
      <c r="M2515" s="25" t="s">
        <v>3373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3"/>
        <v>2513</v>
      </c>
      <c r="B2516" s="25" t="s">
        <v>3347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3904</v>
      </c>
      <c r="J2516" s="25">
        <v>1</v>
      </c>
      <c r="K2516" s="25">
        <v>1</v>
      </c>
      <c r="L2516" s="25">
        <f t="shared" si="306"/>
        <v>0</v>
      </c>
      <c r="M2516" s="25" t="s">
        <v>3408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3"/>
        <v>2514</v>
      </c>
      <c r="B2517" s="25" t="s">
        <v>3347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3905</v>
      </c>
      <c r="J2517" s="25">
        <v>4</v>
      </c>
      <c r="K2517" s="25">
        <v>4</v>
      </c>
      <c r="L2517" s="25">
        <f t="shared" si="306"/>
        <v>0</v>
      </c>
      <c r="M2517" s="25" t="s">
        <v>3376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303"/>
        <v>2515</v>
      </c>
      <c r="B2518" s="25" t="s">
        <v>3347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3906</v>
      </c>
      <c r="J2518" s="25">
        <v>1</v>
      </c>
      <c r="K2518" s="25">
        <v>1</v>
      </c>
      <c r="L2518" s="25">
        <f t="shared" si="306"/>
        <v>0</v>
      </c>
      <c r="M2518" s="25" t="s">
        <v>3363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3"/>
        <v>2516</v>
      </c>
      <c r="B2519" s="25" t="s">
        <v>3347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3907</v>
      </c>
      <c r="J2519" s="25">
        <v>1</v>
      </c>
      <c r="K2519" s="25">
        <v>1</v>
      </c>
      <c r="L2519" s="25">
        <f t="shared" si="306"/>
        <v>0</v>
      </c>
      <c r="M2519" s="25" t="s">
        <v>3424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3"/>
        <v>2517</v>
      </c>
      <c r="B2520" s="25" t="s">
        <v>3347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3908</v>
      </c>
      <c r="J2520" s="25">
        <v>1</v>
      </c>
      <c r="K2520" s="25">
        <v>1</v>
      </c>
      <c r="L2520" s="25">
        <f t="shared" si="306"/>
        <v>0</v>
      </c>
      <c r="M2520" s="25" t="s">
        <v>3383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3"/>
        <v>2518</v>
      </c>
      <c r="B2521" s="25" t="s">
        <v>3347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3817</v>
      </c>
      <c r="J2521" s="25">
        <v>1</v>
      </c>
      <c r="K2521" s="25">
        <v>1</v>
      </c>
      <c r="L2521" s="25">
        <f t="shared" si="306"/>
        <v>0</v>
      </c>
      <c r="M2521" s="25" t="s">
        <v>3364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3"/>
        <v>2519</v>
      </c>
      <c r="B2522" s="25" t="s">
        <v>3347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3909</v>
      </c>
      <c r="J2522" s="25">
        <v>1</v>
      </c>
      <c r="K2522" s="25">
        <v>1</v>
      </c>
      <c r="L2522" s="25">
        <f t="shared" si="306"/>
        <v>0</v>
      </c>
      <c r="M2522" s="25" t="s">
        <v>3430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3365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3"/>
        <v>2520</v>
      </c>
      <c r="B2523" s="25" t="s">
        <v>3347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3910</v>
      </c>
      <c r="J2523" s="25">
        <v>1</v>
      </c>
      <c r="K2523" s="25">
        <v>1</v>
      </c>
      <c r="L2523" s="25">
        <f t="shared" si="306"/>
        <v>0</v>
      </c>
      <c r="M2523" s="25" t="s">
        <v>3411</v>
      </c>
      <c r="N2523" s="45">
        <v>45908</v>
      </c>
      <c r="O2523" s="54">
        <v>15949.5</v>
      </c>
      <c r="P2523" s="25" t="s">
        <v>3348</v>
      </c>
      <c r="Q2523" s="25" t="s">
        <v>3401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3"/>
        <v>2521</v>
      </c>
      <c r="B2524" s="25" t="s">
        <v>3347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3765</v>
      </c>
      <c r="J2524" s="25">
        <v>1</v>
      </c>
      <c r="K2524" s="25">
        <v>1</v>
      </c>
      <c r="L2524" s="25">
        <f t="shared" si="306"/>
        <v>0</v>
      </c>
      <c r="M2524" s="25" t="s">
        <v>3372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3"/>
        <v>2522</v>
      </c>
      <c r="B2525" s="25" t="s">
        <v>3347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3911</v>
      </c>
      <c r="J2525" s="25">
        <v>3</v>
      </c>
      <c r="K2525" s="25">
        <v>3</v>
      </c>
      <c r="L2525" s="25">
        <f t="shared" si="306"/>
        <v>0</v>
      </c>
      <c r="M2525" s="25" t="s">
        <v>3418</v>
      </c>
      <c r="N2525" s="45">
        <v>45908</v>
      </c>
      <c r="O2525" s="54">
        <f>7609.5+7609.5</f>
        <v>15219</v>
      </c>
      <c r="P2525" s="25" t="s">
        <v>3341</v>
      </c>
      <c r="Q2525" s="25" t="s">
        <v>2078</v>
      </c>
      <c r="R2525" s="25" t="s">
        <v>638</v>
      </c>
      <c r="S2525" s="3">
        <v>-20</v>
      </c>
      <c r="T2525" s="55" t="s">
        <v>3420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3"/>
        <v>2523</v>
      </c>
      <c r="B2526" s="25" t="s">
        <v>3347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3912</v>
      </c>
      <c r="J2526" s="25">
        <v>1</v>
      </c>
      <c r="K2526" s="25">
        <v>1</v>
      </c>
      <c r="L2526" s="25">
        <f t="shared" si="306"/>
        <v>0</v>
      </c>
      <c r="M2526" s="25" t="s">
        <v>3375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x14ac:dyDescent="0.25">
      <c r="A2527" s="25">
        <f t="shared" si="303"/>
        <v>2524</v>
      </c>
      <c r="B2527" s="25" t="s">
        <v>3347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3913</v>
      </c>
      <c r="J2527" s="25">
        <v>1</v>
      </c>
      <c r="K2527" s="25">
        <v>1</v>
      </c>
      <c r="L2527" s="25">
        <f t="shared" si="306"/>
        <v>0</v>
      </c>
      <c r="M2527" s="25" t="s">
        <v>3428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3353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3"/>
        <v>2525</v>
      </c>
      <c r="B2528" s="25" t="s">
        <v>3347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3423</v>
      </c>
      <c r="N2528" s="45">
        <v>45908</v>
      </c>
      <c r="O2528" s="54">
        <v>0</v>
      </c>
      <c r="P2528" s="25" t="s">
        <v>3341</v>
      </c>
      <c r="Q2528" s="25" t="s">
        <v>2078</v>
      </c>
      <c r="R2528" s="25" t="s">
        <v>638</v>
      </c>
      <c r="S2528" s="3">
        <v>4</v>
      </c>
      <c r="T2528" s="55" t="s">
        <v>3419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3"/>
        <v>2526</v>
      </c>
      <c r="B2529" s="25" t="s">
        <v>3347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3720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3"/>
        <v>2527</v>
      </c>
      <c r="B2530" s="25" t="s">
        <v>3347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3914</v>
      </c>
      <c r="J2530" s="25">
        <v>1</v>
      </c>
      <c r="K2530" s="25">
        <v>1</v>
      </c>
      <c r="L2530" s="25">
        <f t="shared" si="306"/>
        <v>0</v>
      </c>
      <c r="M2530" s="25" t="s">
        <v>3423</v>
      </c>
      <c r="N2530" s="45">
        <v>45908</v>
      </c>
      <c r="O2530" s="54">
        <v>0</v>
      </c>
      <c r="P2530" s="25" t="s">
        <v>3341</v>
      </c>
      <c r="Q2530" s="25" t="s">
        <v>2078</v>
      </c>
      <c r="R2530" s="25" t="s">
        <v>638</v>
      </c>
      <c r="S2530" s="3">
        <v>4</v>
      </c>
      <c r="T2530" s="55" t="s">
        <v>3419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3"/>
        <v>2528</v>
      </c>
      <c r="B2531" s="25" t="s">
        <v>3347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3915</v>
      </c>
      <c r="J2531" s="25">
        <v>1</v>
      </c>
      <c r="K2531" s="25">
        <v>1</v>
      </c>
      <c r="L2531" s="25">
        <f t="shared" si="306"/>
        <v>0</v>
      </c>
      <c r="M2531" s="25" t="s">
        <v>3422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3"/>
        <v>2529</v>
      </c>
      <c r="B2532" s="25" t="s">
        <v>3347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3916</v>
      </c>
      <c r="J2532" s="25">
        <v>1</v>
      </c>
      <c r="K2532" s="25">
        <v>1</v>
      </c>
      <c r="L2532" s="25">
        <f t="shared" si="306"/>
        <v>0</v>
      </c>
      <c r="M2532" s="25" t="s">
        <v>3423</v>
      </c>
      <c r="N2532" s="45">
        <v>45908</v>
      </c>
      <c r="O2532" s="54">
        <v>0</v>
      </c>
      <c r="P2532" s="25" t="s">
        <v>3341</v>
      </c>
      <c r="Q2532" s="25" t="s">
        <v>2078</v>
      </c>
      <c r="R2532" s="25" t="s">
        <v>638</v>
      </c>
      <c r="S2532" s="3">
        <v>4</v>
      </c>
      <c r="T2532" s="55" t="s">
        <v>3419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3"/>
        <v>2530</v>
      </c>
      <c r="B2533" s="25" t="s">
        <v>3347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3917</v>
      </c>
      <c r="J2533" s="25">
        <v>1</v>
      </c>
      <c r="K2533" s="25">
        <v>1</v>
      </c>
      <c r="L2533" s="25">
        <f t="shared" si="306"/>
        <v>0</v>
      </c>
      <c r="M2533" s="25" t="s">
        <v>3421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3"/>
        <v>2531</v>
      </c>
      <c r="B2534" s="25" t="s">
        <v>3347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3918</v>
      </c>
      <c r="J2534" s="25">
        <v>1</v>
      </c>
      <c r="K2534" s="25">
        <v>1</v>
      </c>
      <c r="L2534" s="25">
        <f t="shared" si="306"/>
        <v>0</v>
      </c>
      <c r="M2534" s="25" t="s">
        <v>3418</v>
      </c>
      <c r="N2534" s="45">
        <v>45908</v>
      </c>
      <c r="O2534" s="54">
        <v>21546</v>
      </c>
      <c r="P2534" s="25" t="s">
        <v>3341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x14ac:dyDescent="0.25">
      <c r="A2535" s="25">
        <f t="shared" si="303"/>
        <v>2532</v>
      </c>
      <c r="B2535" s="25" t="s">
        <v>3347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3919</v>
      </c>
      <c r="J2535" s="25">
        <v>1</v>
      </c>
      <c r="K2535" s="25">
        <v>1</v>
      </c>
      <c r="L2535" s="25">
        <f t="shared" si="306"/>
        <v>0</v>
      </c>
      <c r="M2535" s="25" t="s">
        <v>3430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3365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303"/>
        <v>2533</v>
      </c>
      <c r="B2536" s="25" t="s">
        <v>3347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3920</v>
      </c>
      <c r="J2536" s="25">
        <v>1</v>
      </c>
      <c r="K2536" s="25">
        <v>1</v>
      </c>
      <c r="L2536" s="25">
        <f t="shared" si="306"/>
        <v>0</v>
      </c>
      <c r="M2536" s="25" t="s">
        <v>3375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3"/>
        <v>2534</v>
      </c>
      <c r="B2537" s="25" t="s">
        <v>3347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3921</v>
      </c>
      <c r="J2537" s="25">
        <v>1</v>
      </c>
      <c r="K2537" s="25">
        <v>1</v>
      </c>
      <c r="L2537" s="25">
        <f t="shared" si="306"/>
        <v>0</v>
      </c>
      <c r="M2537" s="25" t="s">
        <v>3376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303"/>
        <v>2535</v>
      </c>
      <c r="B2538" s="25" t="s">
        <v>3347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3922</v>
      </c>
      <c r="J2538" s="25">
        <v>1</v>
      </c>
      <c r="K2538" s="25">
        <v>1</v>
      </c>
      <c r="L2538" s="25">
        <f t="shared" si="306"/>
        <v>0</v>
      </c>
      <c r="M2538" s="25" t="s">
        <v>3368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3"/>
        <v>2536</v>
      </c>
      <c r="B2539" s="25" t="s">
        <v>3347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3923</v>
      </c>
      <c r="J2539" s="25">
        <v>1</v>
      </c>
      <c r="K2539" s="25">
        <v>1</v>
      </c>
      <c r="L2539" s="25">
        <f t="shared" si="306"/>
        <v>0</v>
      </c>
      <c r="M2539" s="25" t="s">
        <v>3418</v>
      </c>
      <c r="N2539" s="45">
        <v>45908</v>
      </c>
      <c r="O2539" s="54">
        <v>13594.5</v>
      </c>
      <c r="P2539" s="25" t="s">
        <v>3341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3"/>
        <v>2537</v>
      </c>
      <c r="B2540" s="25" t="s">
        <v>3347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3924</v>
      </c>
      <c r="J2540" s="25">
        <v>1</v>
      </c>
      <c r="K2540" s="25">
        <v>1</v>
      </c>
      <c r="L2540" s="25">
        <f t="shared" si="306"/>
        <v>0</v>
      </c>
      <c r="M2540" s="25" t="s">
        <v>3382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3"/>
        <v>2538</v>
      </c>
      <c r="B2541" s="25" t="s">
        <v>3347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3925</v>
      </c>
      <c r="J2541" s="25">
        <v>1</v>
      </c>
      <c r="K2541" s="25">
        <v>1</v>
      </c>
      <c r="L2541" s="25">
        <f t="shared" si="306"/>
        <v>0</v>
      </c>
      <c r="M2541" s="25" t="s">
        <v>3364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x14ac:dyDescent="0.25">
      <c r="A2542" s="25">
        <f t="shared" si="303"/>
        <v>2539</v>
      </c>
      <c r="B2542" s="25" t="s">
        <v>1956</v>
      </c>
      <c r="C2542" s="45" t="s">
        <v>3351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4692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3352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3"/>
        <v>2540</v>
      </c>
      <c r="B2543" s="25" t="s">
        <v>1956</v>
      </c>
      <c r="C2543" s="45" t="s">
        <v>3351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/>
      <c r="N2543" s="45">
        <v>45936</v>
      </c>
      <c r="O2543" s="54">
        <v>0</v>
      </c>
      <c r="P2543" s="25" t="s">
        <v>1149</v>
      </c>
      <c r="Q2543" s="25" t="s">
        <v>2078</v>
      </c>
      <c r="R2543" s="25" t="s">
        <v>638</v>
      </c>
      <c r="S2543" s="3">
        <v>4</v>
      </c>
      <c r="T2543" s="55" t="s">
        <v>3352</v>
      </c>
      <c r="U2543" s="25" t="s">
        <v>19</v>
      </c>
      <c r="V2543" s="25" t="str">
        <f>VLOOKUP(P2543,'Customer List'!B:C,2,)</f>
        <v>STOCK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3"/>
        <v>2541</v>
      </c>
      <c r="B2544" s="25" t="s">
        <v>1956</v>
      </c>
      <c r="C2544" s="45" t="s">
        <v>3351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3601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3600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303"/>
        <v>2542</v>
      </c>
      <c r="B2545" s="25" t="s">
        <v>1956</v>
      </c>
      <c r="C2545" s="45" t="s">
        <v>3351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3675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3352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x14ac:dyDescent="0.25">
      <c r="A2547" s="25">
        <f t="shared" si="303"/>
        <v>2544</v>
      </c>
      <c r="B2547" s="25" t="s">
        <v>3697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3698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3699</v>
      </c>
      <c r="N2547" s="45">
        <v>45920</v>
      </c>
      <c r="O2547" s="54">
        <v>2349.35</v>
      </c>
      <c r="P2547" s="25" t="s">
        <v>3701</v>
      </c>
      <c r="Q2547" s="25" t="s">
        <v>2078</v>
      </c>
      <c r="R2547" s="25" t="s">
        <v>849</v>
      </c>
      <c r="S2547" s="3">
        <v>4</v>
      </c>
      <c r="T2547" s="55"/>
      <c r="U2547" s="25" t="s">
        <v>3700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x14ac:dyDescent="0.25">
      <c r="A2548" s="25">
        <f t="shared" si="303"/>
        <v>2545</v>
      </c>
      <c r="B2548" s="25"/>
      <c r="C2548" s="45"/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3385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3354</v>
      </c>
      <c r="I2549" s="25" t="s">
        <v>4171</v>
      </c>
      <c r="J2549" s="25">
        <v>1</v>
      </c>
      <c r="K2549" s="25">
        <v>1</v>
      </c>
      <c r="L2549" s="25">
        <f t="shared" si="306"/>
        <v>0</v>
      </c>
      <c r="M2549" s="25" t="s">
        <v>3386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3355</v>
      </c>
      <c r="I2550" s="25" t="s">
        <v>4172</v>
      </c>
      <c r="J2550" s="25">
        <v>1</v>
      </c>
      <c r="K2550" s="25">
        <v>1</v>
      </c>
      <c r="L2550" s="25">
        <f t="shared" si="306"/>
        <v>0</v>
      </c>
      <c r="M2550" s="25" t="s">
        <v>3387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3356</v>
      </c>
      <c r="I2551" s="25" t="s">
        <v>4173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3406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10"/>
        <v>2549</v>
      </c>
      <c r="B2552" s="25" t="s">
        <v>3357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3358</v>
      </c>
      <c r="I2552" s="25" t="s">
        <v>4174</v>
      </c>
      <c r="J2552" s="25">
        <v>1</v>
      </c>
      <c r="K2552" s="25">
        <v>1</v>
      </c>
      <c r="L2552" s="25">
        <f t="shared" si="313"/>
        <v>0</v>
      </c>
      <c r="M2552" s="25" t="s">
        <v>3416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3360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10"/>
        <v>2550</v>
      </c>
      <c r="B2553" s="25" t="s">
        <v>3357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3359</v>
      </c>
      <c r="I2553" s="25" t="s">
        <v>4175</v>
      </c>
      <c r="J2553" s="25">
        <v>1</v>
      </c>
      <c r="K2553" s="25">
        <v>1</v>
      </c>
      <c r="L2553" s="25">
        <f t="shared" si="313"/>
        <v>0</v>
      </c>
      <c r="M2553" s="25" t="s">
        <v>3407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3360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10"/>
        <v>2551</v>
      </c>
      <c r="B2554" s="25" t="s">
        <v>3392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3393</v>
      </c>
      <c r="I2554" s="25" t="s">
        <v>4176</v>
      </c>
      <c r="J2554" s="25">
        <v>1</v>
      </c>
      <c r="K2554" s="25">
        <v>1</v>
      </c>
      <c r="L2554" s="25">
        <f t="shared" si="313"/>
        <v>0</v>
      </c>
      <c r="M2554" s="25" t="s">
        <v>3403</v>
      </c>
      <c r="N2554" s="45">
        <v>45908</v>
      </c>
      <c r="O2554" s="54">
        <v>6165.9</v>
      </c>
      <c r="P2554" s="25" t="s">
        <v>3394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10"/>
        <v>2552</v>
      </c>
      <c r="B2555" s="25" t="s">
        <v>3392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4136</v>
      </c>
      <c r="J2555" s="25">
        <v>2</v>
      </c>
      <c r="K2555" s="25">
        <v>2</v>
      </c>
      <c r="L2555" s="25">
        <f t="shared" si="313"/>
        <v>0</v>
      </c>
      <c r="M2555" s="25" t="s">
        <v>3405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10"/>
        <v>2553</v>
      </c>
      <c r="B2556" s="25" t="s">
        <v>3396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3397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3413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10"/>
        <v>2554</v>
      </c>
      <c r="B2557" s="25" t="s">
        <v>3396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3398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3413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10"/>
        <v>2555</v>
      </c>
      <c r="B2558" s="25" t="s">
        <v>3431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3113</v>
      </c>
      <c r="J2558" s="25">
        <v>1</v>
      </c>
      <c r="K2558" s="25">
        <v>1</v>
      </c>
      <c r="L2558" s="25">
        <f t="shared" si="313"/>
        <v>0</v>
      </c>
      <c r="M2558" s="25" t="s">
        <v>3670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3431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3113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10"/>
        <v>2557</v>
      </c>
      <c r="B2560" s="25" t="s">
        <v>3435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3926</v>
      </c>
      <c r="J2560" s="25">
        <v>1</v>
      </c>
      <c r="K2560" s="25">
        <v>1</v>
      </c>
      <c r="L2560" s="25">
        <f t="shared" si="313"/>
        <v>0</v>
      </c>
      <c r="M2560" s="25" t="s">
        <v>3534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10"/>
        <v>2558</v>
      </c>
      <c r="B2561" s="25" t="s">
        <v>3435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3927</v>
      </c>
      <c r="J2561" s="25">
        <v>1</v>
      </c>
      <c r="K2561" s="25">
        <v>1</v>
      </c>
      <c r="L2561" s="25">
        <f t="shared" si="313"/>
        <v>0</v>
      </c>
      <c r="M2561" s="25" t="s">
        <v>3630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10"/>
        <v>2559</v>
      </c>
      <c r="B2562" s="25" t="s">
        <v>3435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3928</v>
      </c>
      <c r="J2562" s="25">
        <v>1</v>
      </c>
      <c r="K2562" s="25">
        <v>1</v>
      </c>
      <c r="L2562" s="25">
        <f t="shared" si="313"/>
        <v>0</v>
      </c>
      <c r="M2562" s="25" t="s">
        <v>3534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10"/>
        <v>2560</v>
      </c>
      <c r="B2563" s="25" t="s">
        <v>3435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3929</v>
      </c>
      <c r="J2563" s="25">
        <v>1</v>
      </c>
      <c r="K2563" s="25">
        <v>1</v>
      </c>
      <c r="L2563" s="25">
        <f t="shared" si="313"/>
        <v>0</v>
      </c>
      <c r="M2563" s="25" t="s">
        <v>3527</v>
      </c>
      <c r="N2563" s="45">
        <v>45913</v>
      </c>
      <c r="O2563" s="54">
        <v>11718</v>
      </c>
      <c r="P2563" s="25" t="s">
        <v>3436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10"/>
        <v>2561</v>
      </c>
      <c r="B2564" s="25" t="s">
        <v>3435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3930</v>
      </c>
      <c r="J2564" s="25">
        <v>1</v>
      </c>
      <c r="K2564" s="25">
        <v>1</v>
      </c>
      <c r="L2564" s="25">
        <f t="shared" si="313"/>
        <v>0</v>
      </c>
      <c r="M2564" s="25" t="s">
        <v>3553</v>
      </c>
      <c r="N2564" s="45">
        <v>45915</v>
      </c>
      <c r="O2564" s="54">
        <v>4464</v>
      </c>
      <c r="P2564" s="25" t="s">
        <v>3437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x14ac:dyDescent="0.25">
      <c r="A2565" s="25">
        <f t="shared" si="310"/>
        <v>2562</v>
      </c>
      <c r="B2565" s="25" t="s">
        <v>3435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3931</v>
      </c>
      <c r="J2565" s="25">
        <v>1</v>
      </c>
      <c r="K2565" s="25">
        <v>1</v>
      </c>
      <c r="L2565" s="25">
        <f t="shared" si="313"/>
        <v>0</v>
      </c>
      <c r="M2565" s="25" t="s">
        <v>3602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310"/>
        <v>2563</v>
      </c>
      <c r="B2566" s="25" t="s">
        <v>3435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3932</v>
      </c>
      <c r="J2566" s="25">
        <v>1</v>
      </c>
      <c r="K2566" s="25">
        <v>1</v>
      </c>
      <c r="L2566" s="25">
        <f t="shared" si="313"/>
        <v>0</v>
      </c>
      <c r="M2566" s="25" t="s">
        <v>3532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2564</v>
      </c>
      <c r="B2567" s="25" t="s">
        <v>3435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3933</v>
      </c>
      <c r="J2567" s="25">
        <v>1</v>
      </c>
      <c r="K2567" s="25">
        <v>1</v>
      </c>
      <c r="L2567" s="25">
        <f t="shared" si="313"/>
        <v>0</v>
      </c>
      <c r="M2567" s="25" t="s">
        <v>3532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2565</v>
      </c>
      <c r="B2568" s="25" t="s">
        <v>3435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3934</v>
      </c>
      <c r="J2568" s="25">
        <v>1</v>
      </c>
      <c r="K2568" s="25">
        <v>1</v>
      </c>
      <c r="L2568" s="25">
        <f t="shared" si="313"/>
        <v>0</v>
      </c>
      <c r="M2568" s="25" t="s">
        <v>3527</v>
      </c>
      <c r="N2568" s="45">
        <v>45913</v>
      </c>
      <c r="O2568" s="54">
        <v>13615.2</v>
      </c>
      <c r="P2568" s="25" t="s">
        <v>3436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2566</v>
      </c>
      <c r="B2569" s="25" t="s">
        <v>3435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3935</v>
      </c>
      <c r="J2569" s="25">
        <v>1</v>
      </c>
      <c r="K2569" s="25">
        <v>1</v>
      </c>
      <c r="L2569" s="25">
        <f t="shared" si="313"/>
        <v>0</v>
      </c>
      <c r="M2569" s="25" t="s">
        <v>3527</v>
      </c>
      <c r="N2569" s="45">
        <v>45913</v>
      </c>
      <c r="O2569" s="54">
        <v>19641</v>
      </c>
      <c r="P2569" s="25" t="s">
        <v>3436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2567</v>
      </c>
      <c r="B2570" s="25" t="s">
        <v>3435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3936</v>
      </c>
      <c r="J2570" s="25">
        <v>1</v>
      </c>
      <c r="K2570" s="25">
        <v>1</v>
      </c>
      <c r="L2570" s="25">
        <f t="shared" si="313"/>
        <v>0</v>
      </c>
      <c r="M2570" s="25" t="s">
        <v>3630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x14ac:dyDescent="0.25">
      <c r="A2571" s="25">
        <f t="shared" si="310"/>
        <v>2568</v>
      </c>
      <c r="B2571" s="25" t="s">
        <v>3435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3937</v>
      </c>
      <c r="J2571" s="25">
        <v>1</v>
      </c>
      <c r="K2571" s="25">
        <v>1</v>
      </c>
      <c r="L2571" s="25">
        <f t="shared" si="313"/>
        <v>0</v>
      </c>
      <c r="M2571" s="25" t="s">
        <v>3532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2569</v>
      </c>
      <c r="B2572" s="25" t="s">
        <v>3435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3938</v>
      </c>
      <c r="J2572" s="25">
        <v>1</v>
      </c>
      <c r="K2572" s="25">
        <v>1</v>
      </c>
      <c r="L2572" s="25">
        <f t="shared" si="313"/>
        <v>0</v>
      </c>
      <c r="M2572" s="25" t="s">
        <v>3534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2570</v>
      </c>
      <c r="B2573" s="25" t="s">
        <v>3435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3939</v>
      </c>
      <c r="J2573" s="25">
        <v>2</v>
      </c>
      <c r="K2573" s="25">
        <v>2</v>
      </c>
      <c r="L2573" s="25">
        <f t="shared" si="313"/>
        <v>0</v>
      </c>
      <c r="M2573" s="25" t="s">
        <v>3527</v>
      </c>
      <c r="N2573" s="45">
        <v>45913</v>
      </c>
      <c r="O2573" s="54">
        <v>20980.799999999999</v>
      </c>
      <c r="P2573" s="25" t="s">
        <v>3436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2571</v>
      </c>
      <c r="B2574" s="25" t="s">
        <v>3435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3940</v>
      </c>
      <c r="J2574" s="25">
        <v>1</v>
      </c>
      <c r="K2574" s="25">
        <v>1</v>
      </c>
      <c r="L2574" s="25">
        <f t="shared" si="313"/>
        <v>0</v>
      </c>
      <c r="M2574" s="25" t="s">
        <v>3534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2572</v>
      </c>
      <c r="B2575" s="25" t="s">
        <v>3435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3941</v>
      </c>
      <c r="J2575" s="25">
        <v>1</v>
      </c>
      <c r="K2575" s="25">
        <v>1</v>
      </c>
      <c r="L2575" s="25">
        <f t="shared" si="313"/>
        <v>0</v>
      </c>
      <c r="M2575" s="25" t="s">
        <v>3532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2573</v>
      </c>
      <c r="B2576" s="25" t="s">
        <v>3435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3942</v>
      </c>
      <c r="J2576" s="25">
        <v>1</v>
      </c>
      <c r="K2576" s="25">
        <v>1</v>
      </c>
      <c r="L2576" s="25">
        <f t="shared" si="313"/>
        <v>0</v>
      </c>
      <c r="M2576" s="25" t="s">
        <v>3532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2574</v>
      </c>
      <c r="B2577" s="25" t="s">
        <v>3435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3943</v>
      </c>
      <c r="J2577" s="25">
        <v>1</v>
      </c>
      <c r="K2577" s="25">
        <v>1</v>
      </c>
      <c r="L2577" s="25">
        <f t="shared" si="313"/>
        <v>0</v>
      </c>
      <c r="M2577" s="25" t="s">
        <v>3534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0"/>
        <v>2575</v>
      </c>
      <c r="B2578" s="25" t="s">
        <v>3435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3944</v>
      </c>
      <c r="J2578" s="25">
        <v>1</v>
      </c>
      <c r="K2578" s="25">
        <v>1</v>
      </c>
      <c r="L2578" s="25">
        <f t="shared" si="313"/>
        <v>0</v>
      </c>
      <c r="M2578" s="25" t="s">
        <v>3534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2576</v>
      </c>
      <c r="B2579" s="25" t="s">
        <v>3435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3945</v>
      </c>
      <c r="J2579" s="25">
        <v>1</v>
      </c>
      <c r="K2579" s="25">
        <v>1</v>
      </c>
      <c r="L2579" s="25">
        <f t="shared" si="313"/>
        <v>0</v>
      </c>
      <c r="M2579" s="25" t="s">
        <v>3532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2577</v>
      </c>
      <c r="B2580" s="25" t="s">
        <v>3435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3946</v>
      </c>
      <c r="J2580" s="25">
        <v>1</v>
      </c>
      <c r="K2580" s="25">
        <v>1</v>
      </c>
      <c r="L2580" s="25">
        <f t="shared" si="313"/>
        <v>0</v>
      </c>
      <c r="M2580" s="25" t="s">
        <v>3532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2578</v>
      </c>
      <c r="B2581" s="25" t="s">
        <v>3435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3947</v>
      </c>
      <c r="J2581" s="25">
        <v>1</v>
      </c>
      <c r="K2581" s="25">
        <v>1</v>
      </c>
      <c r="L2581" s="25">
        <f t="shared" si="313"/>
        <v>0</v>
      </c>
      <c r="M2581" s="25" t="s">
        <v>3520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2579</v>
      </c>
      <c r="B2582" s="25" t="s">
        <v>3435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3948</v>
      </c>
      <c r="J2582" s="25">
        <v>1</v>
      </c>
      <c r="K2582" s="25">
        <v>1</v>
      </c>
      <c r="L2582" s="25">
        <f t="shared" si="313"/>
        <v>0</v>
      </c>
      <c r="M2582" s="25" t="s">
        <v>3602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x14ac:dyDescent="0.25">
      <c r="A2583" s="25">
        <f t="shared" si="310"/>
        <v>2580</v>
      </c>
      <c r="B2583" s="25" t="s">
        <v>3435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3949</v>
      </c>
      <c r="J2583" s="25">
        <v>1</v>
      </c>
      <c r="K2583" s="25">
        <v>1</v>
      </c>
      <c r="L2583" s="25">
        <f t="shared" si="313"/>
        <v>0</v>
      </c>
      <c r="M2583" s="25" t="s">
        <v>3534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0"/>
        <v>2581</v>
      </c>
      <c r="B2584" s="25" t="s">
        <v>3435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3950</v>
      </c>
      <c r="J2584" s="25">
        <v>1</v>
      </c>
      <c r="K2584" s="25">
        <v>1</v>
      </c>
      <c r="L2584" s="25">
        <f t="shared" si="313"/>
        <v>0</v>
      </c>
      <c r="M2584" s="25" t="s">
        <v>3532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2582</v>
      </c>
      <c r="B2585" s="25" t="s">
        <v>3435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3951</v>
      </c>
      <c r="J2585" s="25">
        <v>1</v>
      </c>
      <c r="K2585" s="25">
        <v>1</v>
      </c>
      <c r="L2585" s="25">
        <f t="shared" si="313"/>
        <v>0</v>
      </c>
      <c r="M2585" s="25" t="s">
        <v>3527</v>
      </c>
      <c r="N2585" s="45">
        <v>45913</v>
      </c>
      <c r="O2585" s="54">
        <v>33368.400000000001</v>
      </c>
      <c r="P2585" s="25" t="s">
        <v>3436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0"/>
        <v>2583</v>
      </c>
      <c r="B2586" s="25" t="s">
        <v>3435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3952</v>
      </c>
      <c r="J2586" s="25">
        <v>1</v>
      </c>
      <c r="K2586" s="25">
        <v>1</v>
      </c>
      <c r="L2586" s="25">
        <f t="shared" si="313"/>
        <v>0</v>
      </c>
      <c r="M2586" s="25" t="s">
        <v>3532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2584</v>
      </c>
      <c r="B2587" s="25" t="s">
        <v>3435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3953</v>
      </c>
      <c r="J2587" s="25">
        <v>1</v>
      </c>
      <c r="K2587" s="25">
        <v>1</v>
      </c>
      <c r="L2587" s="25">
        <f t="shared" si="313"/>
        <v>0</v>
      </c>
      <c r="M2587" s="25" t="s">
        <v>3534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0"/>
        <v>2585</v>
      </c>
      <c r="B2588" s="25" t="s">
        <v>3435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3954</v>
      </c>
      <c r="J2588" s="25">
        <v>1</v>
      </c>
      <c r="K2588" s="25">
        <v>1</v>
      </c>
      <c r="L2588" s="25">
        <f t="shared" si="313"/>
        <v>0</v>
      </c>
      <c r="M2588" s="25" t="s">
        <v>3602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2586</v>
      </c>
      <c r="B2589" s="25" t="s">
        <v>3435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3955</v>
      </c>
      <c r="J2589" s="25">
        <v>1</v>
      </c>
      <c r="K2589" s="25">
        <v>1</v>
      </c>
      <c r="L2589" s="25">
        <f t="shared" si="313"/>
        <v>0</v>
      </c>
      <c r="M2589" s="25" t="s">
        <v>3534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10"/>
        <v>2587</v>
      </c>
      <c r="B2590" s="25" t="s">
        <v>3435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3956</v>
      </c>
      <c r="J2590" s="25">
        <v>1</v>
      </c>
      <c r="K2590" s="25">
        <v>1</v>
      </c>
      <c r="L2590" s="25">
        <f t="shared" si="313"/>
        <v>0</v>
      </c>
      <c r="M2590" s="25" t="s">
        <v>3630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0"/>
        <v>2588</v>
      </c>
      <c r="B2591" s="25" t="s">
        <v>3435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3957</v>
      </c>
      <c r="J2591" s="25">
        <v>2</v>
      </c>
      <c r="K2591" s="25">
        <v>2</v>
      </c>
      <c r="L2591" s="25">
        <f t="shared" si="313"/>
        <v>0</v>
      </c>
      <c r="M2591" s="25" t="s">
        <v>3519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0"/>
        <v>2589</v>
      </c>
      <c r="B2592" s="25" t="s">
        <v>3435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3958</v>
      </c>
      <c r="J2592" s="25">
        <v>1</v>
      </c>
      <c r="K2592" s="25">
        <v>1</v>
      </c>
      <c r="L2592" s="25">
        <f t="shared" si="313"/>
        <v>0</v>
      </c>
      <c r="M2592" s="25" t="s">
        <v>3630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2590</v>
      </c>
      <c r="B2593" s="25" t="s">
        <v>3435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3959</v>
      </c>
      <c r="J2593" s="25">
        <v>1</v>
      </c>
      <c r="K2593" s="25">
        <v>1</v>
      </c>
      <c r="L2593" s="25">
        <f t="shared" si="313"/>
        <v>0</v>
      </c>
      <c r="M2593" s="25" t="s">
        <v>3630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0"/>
        <v>2591</v>
      </c>
      <c r="B2594" s="25" t="s">
        <v>3435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3960</v>
      </c>
      <c r="J2594" s="25">
        <v>1</v>
      </c>
      <c r="K2594" s="25">
        <v>1</v>
      </c>
      <c r="L2594" s="25">
        <f t="shared" si="313"/>
        <v>0</v>
      </c>
      <c r="M2594" s="25" t="s">
        <v>3453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0"/>
        <v>2592</v>
      </c>
      <c r="B2595" s="25" t="s">
        <v>3435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3961</v>
      </c>
      <c r="J2595" s="25">
        <v>1</v>
      </c>
      <c r="K2595" s="25">
        <v>1</v>
      </c>
      <c r="L2595" s="25">
        <f t="shared" si="313"/>
        <v>0</v>
      </c>
      <c r="M2595" s="25" t="s">
        <v>3535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2593</v>
      </c>
      <c r="B2596" s="25" t="s">
        <v>3435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3962</v>
      </c>
      <c r="J2596" s="25">
        <v>1</v>
      </c>
      <c r="K2596" s="25">
        <v>1</v>
      </c>
      <c r="L2596" s="25">
        <f t="shared" si="313"/>
        <v>0</v>
      </c>
      <c r="M2596" s="25" t="s">
        <v>3453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x14ac:dyDescent="0.25">
      <c r="A2597" s="25">
        <f t="shared" si="310"/>
        <v>2594</v>
      </c>
      <c r="B2597" s="25" t="s">
        <v>3435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3963</v>
      </c>
      <c r="J2597" s="25">
        <v>1</v>
      </c>
      <c r="K2597" s="25">
        <v>1</v>
      </c>
      <c r="L2597" s="25">
        <f t="shared" si="313"/>
        <v>0</v>
      </c>
      <c r="M2597" s="25" t="s">
        <v>3453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310"/>
        <v>2595</v>
      </c>
      <c r="B2598" s="25" t="s">
        <v>3435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3964</v>
      </c>
      <c r="J2598" s="25">
        <v>1</v>
      </c>
      <c r="K2598" s="25">
        <v>1</v>
      </c>
      <c r="L2598" s="25">
        <f t="shared" si="313"/>
        <v>0</v>
      </c>
      <c r="M2598" s="25" t="s">
        <v>3533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2596</v>
      </c>
      <c r="B2599" s="25" t="s">
        <v>3435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3965</v>
      </c>
      <c r="J2599" s="25">
        <v>1</v>
      </c>
      <c r="K2599" s="25">
        <v>1</v>
      </c>
      <c r="L2599" s="25">
        <f t="shared" si="313"/>
        <v>0</v>
      </c>
      <c r="M2599" s="25" t="s">
        <v>3533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0"/>
        <v>2597</v>
      </c>
      <c r="B2600" s="25" t="s">
        <v>3435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3966</v>
      </c>
      <c r="J2600" s="25">
        <v>2</v>
      </c>
      <c r="K2600" s="25">
        <v>2</v>
      </c>
      <c r="L2600" s="25">
        <f t="shared" si="313"/>
        <v>0</v>
      </c>
      <c r="M2600" s="25" t="s">
        <v>3541</v>
      </c>
      <c r="N2600" s="45">
        <v>45913</v>
      </c>
      <c r="O2600" s="54">
        <v>15177.6</v>
      </c>
      <c r="P2600" s="25" t="s">
        <v>192</v>
      </c>
      <c r="Q2600" s="25" t="s">
        <v>3557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2598</v>
      </c>
      <c r="B2601" s="25" t="s">
        <v>3435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3967</v>
      </c>
      <c r="J2601" s="25">
        <v>1</v>
      </c>
      <c r="K2601" s="25">
        <v>1</v>
      </c>
      <c r="L2601" s="25">
        <f t="shared" si="313"/>
        <v>0</v>
      </c>
      <c r="M2601" s="25" t="s">
        <v>3535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0"/>
        <v>2599</v>
      </c>
      <c r="B2602" s="25" t="s">
        <v>3435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3968</v>
      </c>
      <c r="J2602" s="25">
        <v>1</v>
      </c>
      <c r="K2602" s="25">
        <v>1</v>
      </c>
      <c r="L2602" s="25">
        <f t="shared" si="313"/>
        <v>0</v>
      </c>
      <c r="M2602" s="25" t="s">
        <v>3533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0"/>
        <v>2600</v>
      </c>
      <c r="B2603" s="25" t="s">
        <v>3435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3969</v>
      </c>
      <c r="J2603" s="25">
        <v>1</v>
      </c>
      <c r="K2603" s="25">
        <v>1</v>
      </c>
      <c r="L2603" s="25">
        <f t="shared" si="313"/>
        <v>0</v>
      </c>
      <c r="M2603" s="25" t="s">
        <v>3535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2601</v>
      </c>
      <c r="B2604" s="25" t="s">
        <v>3435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3970</v>
      </c>
      <c r="J2604" s="25">
        <v>1</v>
      </c>
      <c r="K2604" s="25">
        <v>1</v>
      </c>
      <c r="L2604" s="25">
        <f t="shared" si="313"/>
        <v>0</v>
      </c>
      <c r="M2604" s="25" t="s">
        <v>3454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0"/>
        <v>2602</v>
      </c>
      <c r="B2605" s="25" t="s">
        <v>3435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3971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2603</v>
      </c>
      <c r="B2606" s="25" t="s">
        <v>3435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3972</v>
      </c>
      <c r="J2606" s="25">
        <v>1</v>
      </c>
      <c r="K2606" s="25">
        <v>1</v>
      </c>
      <c r="L2606" s="25">
        <f t="shared" si="313"/>
        <v>0</v>
      </c>
      <c r="M2606" s="25" t="s">
        <v>3454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2604</v>
      </c>
      <c r="B2607" s="25" t="s">
        <v>3435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3973</v>
      </c>
      <c r="J2607" s="25">
        <v>1</v>
      </c>
      <c r="K2607" s="25">
        <v>1</v>
      </c>
      <c r="L2607" s="25">
        <f t="shared" si="313"/>
        <v>0</v>
      </c>
      <c r="M2607" s="25" t="s">
        <v>3602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0"/>
        <v>2605</v>
      </c>
      <c r="B2608" s="25" t="s">
        <v>3435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3974</v>
      </c>
      <c r="J2608" s="25">
        <v>1</v>
      </c>
      <c r="K2608" s="25">
        <v>1</v>
      </c>
      <c r="L2608" s="25">
        <f t="shared" si="313"/>
        <v>0</v>
      </c>
      <c r="M2608" s="25" t="s">
        <v>3533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2606</v>
      </c>
      <c r="B2609" s="25" t="s">
        <v>3435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3975</v>
      </c>
      <c r="J2609" s="25">
        <v>1</v>
      </c>
      <c r="K2609" s="25">
        <v>1</v>
      </c>
      <c r="L2609" s="25">
        <f t="shared" si="313"/>
        <v>0</v>
      </c>
      <c r="M2609" s="25" t="s">
        <v>3526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2607</v>
      </c>
      <c r="B2610" s="25" t="s">
        <v>3435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3976</v>
      </c>
      <c r="J2610" s="25">
        <v>1</v>
      </c>
      <c r="K2610" s="25">
        <v>1</v>
      </c>
      <c r="L2610" s="25">
        <f t="shared" si="313"/>
        <v>0</v>
      </c>
      <c r="M2610" s="25" t="s">
        <v>3524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0"/>
        <v>2608</v>
      </c>
      <c r="B2611" s="25" t="s">
        <v>3435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3761</v>
      </c>
      <c r="J2611" s="25">
        <v>1</v>
      </c>
      <c r="K2611" s="25">
        <v>1</v>
      </c>
      <c r="L2611" s="25">
        <f t="shared" si="313"/>
        <v>0</v>
      </c>
      <c r="M2611" s="25" t="s">
        <v>3454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0"/>
        <v>2609</v>
      </c>
      <c r="B2612" s="25" t="s">
        <v>3435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3802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0"/>
        <v>2610</v>
      </c>
      <c r="B2613" s="25" t="s">
        <v>3435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3977</v>
      </c>
      <c r="J2613" s="25">
        <v>1</v>
      </c>
      <c r="K2613" s="25">
        <v>1</v>
      </c>
      <c r="L2613" s="25">
        <f t="shared" si="313"/>
        <v>0</v>
      </c>
      <c r="M2613" s="25" t="s">
        <v>3533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2611</v>
      </c>
      <c r="B2614" s="25" t="s">
        <v>3435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3978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ref="A2615:A2678" si="317">A2614+1</f>
        <v>2612</v>
      </c>
      <c r="B2615" s="25" t="s">
        <v>3435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3979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3455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17"/>
        <v>2613</v>
      </c>
      <c r="B2616" s="25" t="s">
        <v>3435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3980</v>
      </c>
      <c r="J2616" s="25">
        <v>1</v>
      </c>
      <c r="K2616" s="25">
        <v>1</v>
      </c>
      <c r="L2616" s="25">
        <f t="shared" si="320"/>
        <v>0</v>
      </c>
      <c r="M2616" s="25" t="s">
        <v>3524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2614</v>
      </c>
      <c r="B2617" s="25" t="s">
        <v>3435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3981</v>
      </c>
      <c r="J2617" s="25">
        <v>1</v>
      </c>
      <c r="K2617" s="25">
        <v>1</v>
      </c>
      <c r="L2617" s="25">
        <f t="shared" si="320"/>
        <v>0</v>
      </c>
      <c r="M2617" s="25" t="s">
        <v>3454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x14ac:dyDescent="0.25">
      <c r="A2618" s="25">
        <f t="shared" si="317"/>
        <v>2615</v>
      </c>
      <c r="B2618" s="25" t="s">
        <v>3435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3982</v>
      </c>
      <c r="J2618" s="25">
        <v>1</v>
      </c>
      <c r="K2618" s="25">
        <v>1</v>
      </c>
      <c r="L2618" s="25">
        <f t="shared" si="320"/>
        <v>0</v>
      </c>
      <c r="M2618" s="25" t="s">
        <v>3524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2616</v>
      </c>
      <c r="B2619" s="25" t="s">
        <v>3435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3982</v>
      </c>
      <c r="J2619" s="25">
        <v>1</v>
      </c>
      <c r="K2619" s="25">
        <v>1</v>
      </c>
      <c r="L2619" s="25">
        <f t="shared" si="320"/>
        <v>0</v>
      </c>
      <c r="M2619" s="25" t="s">
        <v>3539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2617</v>
      </c>
      <c r="B2620" s="25" t="s">
        <v>3435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3983</v>
      </c>
      <c r="J2620" s="25">
        <v>1</v>
      </c>
      <c r="K2620" s="25">
        <v>1</v>
      </c>
      <c r="L2620" s="25">
        <f t="shared" si="320"/>
        <v>0</v>
      </c>
      <c r="M2620" s="25" t="s">
        <v>3546</v>
      </c>
      <c r="N2620" s="45">
        <v>45915</v>
      </c>
      <c r="O2620" s="54">
        <v>11284</v>
      </c>
      <c r="P2620" s="25" t="s">
        <v>225</v>
      </c>
      <c r="Q2620" s="25" t="s">
        <v>3561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7"/>
        <v>2618</v>
      </c>
      <c r="B2621" s="25" t="s">
        <v>3435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3984</v>
      </c>
      <c r="J2621" s="25">
        <v>1</v>
      </c>
      <c r="K2621" s="25">
        <v>1</v>
      </c>
      <c r="L2621" s="25">
        <f t="shared" si="320"/>
        <v>0</v>
      </c>
      <c r="M2621" s="25" t="s">
        <v>3535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2619</v>
      </c>
      <c r="B2622" s="25" t="s">
        <v>3435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3985</v>
      </c>
      <c r="J2622" s="25">
        <v>1</v>
      </c>
      <c r="K2622" s="25">
        <v>1</v>
      </c>
      <c r="L2622" s="25">
        <f t="shared" si="320"/>
        <v>0</v>
      </c>
      <c r="M2622" s="25" t="s">
        <v>3542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2620</v>
      </c>
      <c r="B2623" s="25" t="s">
        <v>3435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3986</v>
      </c>
      <c r="J2623" s="25">
        <v>1</v>
      </c>
      <c r="K2623" s="25">
        <v>1</v>
      </c>
      <c r="L2623" s="25">
        <f t="shared" si="320"/>
        <v>0</v>
      </c>
      <c r="M2623" s="25" t="s">
        <v>3628</v>
      </c>
      <c r="N2623" s="45">
        <v>45916</v>
      </c>
      <c r="O2623" s="54">
        <v>44407.5</v>
      </c>
      <c r="P2623" s="25" t="s">
        <v>3438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7"/>
        <v>2621</v>
      </c>
      <c r="B2624" s="25" t="s">
        <v>3435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3987</v>
      </c>
      <c r="J2624" s="25">
        <v>1</v>
      </c>
      <c r="K2624" s="25">
        <v>1</v>
      </c>
      <c r="L2624" s="25">
        <f t="shared" si="320"/>
        <v>0</v>
      </c>
      <c r="M2624" s="25" t="s">
        <v>3535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2622</v>
      </c>
      <c r="B2625" s="25" t="s">
        <v>3435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3988</v>
      </c>
      <c r="J2625" s="25">
        <v>1</v>
      </c>
      <c r="K2625" s="25">
        <v>1</v>
      </c>
      <c r="L2625" s="25">
        <f t="shared" si="320"/>
        <v>0</v>
      </c>
      <c r="M2625" s="25" t="s">
        <v>3533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7"/>
        <v>2623</v>
      </c>
      <c r="B2626" s="25" t="s">
        <v>3435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3989</v>
      </c>
      <c r="J2626" s="25">
        <v>1</v>
      </c>
      <c r="K2626" s="25">
        <v>1</v>
      </c>
      <c r="L2626" s="25">
        <f t="shared" si="320"/>
        <v>0</v>
      </c>
      <c r="M2626" s="25" t="s">
        <v>3526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2624</v>
      </c>
      <c r="B2627" s="25" t="s">
        <v>3435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3990</v>
      </c>
      <c r="J2627" s="25">
        <v>1</v>
      </c>
      <c r="K2627" s="25">
        <v>1</v>
      </c>
      <c r="L2627" s="25">
        <f t="shared" si="320"/>
        <v>0</v>
      </c>
      <c r="M2627" s="25" t="s">
        <v>3526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7"/>
        <v>2625</v>
      </c>
      <c r="B2628" s="25" t="s">
        <v>3435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3991</v>
      </c>
      <c r="J2628" s="25">
        <v>1</v>
      </c>
      <c r="K2628" s="25">
        <v>1</v>
      </c>
      <c r="L2628" s="25">
        <f t="shared" si="320"/>
        <v>0</v>
      </c>
      <c r="M2628" s="25" t="s">
        <v>3633</v>
      </c>
      <c r="N2628" s="45">
        <v>45918</v>
      </c>
      <c r="O2628" s="54">
        <v>43826.25</v>
      </c>
      <c r="P2628" s="25" t="s">
        <v>3439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2626</v>
      </c>
      <c r="B2629" s="25" t="s">
        <v>3435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3992</v>
      </c>
      <c r="J2629" s="25">
        <v>1</v>
      </c>
      <c r="K2629" s="25">
        <v>1</v>
      </c>
      <c r="L2629" s="25">
        <f t="shared" si="320"/>
        <v>0</v>
      </c>
      <c r="M2629" s="25" t="s">
        <v>3535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17"/>
        <v>2627</v>
      </c>
      <c r="B2630" s="25" t="s">
        <v>3435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3993</v>
      </c>
      <c r="J2630" s="25">
        <v>1</v>
      </c>
      <c r="K2630" s="25">
        <v>1</v>
      </c>
      <c r="L2630" s="25">
        <f t="shared" si="320"/>
        <v>0</v>
      </c>
      <c r="M2630" s="25" t="s">
        <v>3679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3440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x14ac:dyDescent="0.25">
      <c r="A2631" s="25">
        <f t="shared" si="317"/>
        <v>2628</v>
      </c>
      <c r="B2631" s="25" t="s">
        <v>3435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3994</v>
      </c>
      <c r="J2631" s="25">
        <v>1</v>
      </c>
      <c r="K2631" s="25">
        <v>1</v>
      </c>
      <c r="L2631" s="25">
        <f t="shared" si="320"/>
        <v>0</v>
      </c>
      <c r="M2631" s="25" t="s">
        <v>3679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3440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317"/>
        <v>2629</v>
      </c>
      <c r="B2632" s="25" t="s">
        <v>3435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3995</v>
      </c>
      <c r="J2632" s="25">
        <v>1</v>
      </c>
      <c r="K2632" s="25">
        <v>1</v>
      </c>
      <c r="L2632" s="25">
        <f t="shared" si="320"/>
        <v>0</v>
      </c>
      <c r="M2632" s="25" t="s">
        <v>3533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7"/>
        <v>2630</v>
      </c>
      <c r="B2633" s="25" t="s">
        <v>3435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3996</v>
      </c>
      <c r="J2633" s="25">
        <v>1</v>
      </c>
      <c r="K2633" s="25">
        <v>1</v>
      </c>
      <c r="L2633" s="25">
        <f t="shared" si="320"/>
        <v>0</v>
      </c>
      <c r="M2633" s="25" t="s">
        <v>3519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7"/>
        <v>2631</v>
      </c>
      <c r="B2634" s="25" t="s">
        <v>3435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3997</v>
      </c>
      <c r="J2634" s="25">
        <v>1</v>
      </c>
      <c r="K2634" s="25">
        <v>1</v>
      </c>
      <c r="L2634" s="25">
        <f t="shared" si="320"/>
        <v>0</v>
      </c>
      <c r="M2634" s="25" t="s">
        <v>3535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7"/>
        <v>2632</v>
      </c>
      <c r="B2635" s="25" t="s">
        <v>3435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3998</v>
      </c>
      <c r="J2635" s="25">
        <v>1</v>
      </c>
      <c r="K2635" s="25">
        <v>1</v>
      </c>
      <c r="L2635" s="25">
        <f t="shared" si="320"/>
        <v>0</v>
      </c>
      <c r="M2635" s="25" t="s">
        <v>3535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7"/>
        <v>2633</v>
      </c>
      <c r="B2636" s="25" t="s">
        <v>3435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3999</v>
      </c>
      <c r="J2636" s="25">
        <v>1</v>
      </c>
      <c r="K2636" s="25">
        <v>1</v>
      </c>
      <c r="L2636" s="25">
        <f t="shared" si="320"/>
        <v>0</v>
      </c>
      <c r="M2636" s="25" t="s">
        <v>3535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7"/>
        <v>2634</v>
      </c>
      <c r="B2637" s="25" t="s">
        <v>3435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4000</v>
      </c>
      <c r="J2637" s="25">
        <v>1</v>
      </c>
      <c r="K2637" s="25">
        <v>1</v>
      </c>
      <c r="L2637" s="25">
        <f t="shared" si="320"/>
        <v>0</v>
      </c>
      <c r="M2637" s="25" t="s">
        <v>3523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7"/>
        <v>2635</v>
      </c>
      <c r="B2638" s="25" t="s">
        <v>3435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4001</v>
      </c>
      <c r="J2638" s="25">
        <v>1</v>
      </c>
      <c r="K2638" s="25">
        <v>1</v>
      </c>
      <c r="L2638" s="25">
        <f t="shared" si="320"/>
        <v>0</v>
      </c>
      <c r="M2638" s="25" t="s">
        <v>3535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7"/>
        <v>2636</v>
      </c>
      <c r="B2639" s="25" t="s">
        <v>3435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3821</v>
      </c>
      <c r="J2639" s="25">
        <v>1</v>
      </c>
      <c r="K2639" s="25">
        <v>1</v>
      </c>
      <c r="L2639" s="25">
        <f t="shared" si="320"/>
        <v>0</v>
      </c>
      <c r="M2639" s="25" t="s">
        <v>3523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7"/>
        <v>2637</v>
      </c>
      <c r="B2640" s="25" t="s">
        <v>3435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3822</v>
      </c>
      <c r="J2640" s="25">
        <v>2</v>
      </c>
      <c r="K2640" s="25">
        <v>2</v>
      </c>
      <c r="L2640" s="25">
        <f t="shared" si="320"/>
        <v>0</v>
      </c>
      <c r="M2640" s="25" t="s">
        <v>3519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7"/>
        <v>2638</v>
      </c>
      <c r="B2641" s="25" t="s">
        <v>3435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3822</v>
      </c>
      <c r="J2641" s="25">
        <v>1</v>
      </c>
      <c r="K2641" s="25">
        <v>1</v>
      </c>
      <c r="L2641" s="25">
        <f t="shared" si="320"/>
        <v>0</v>
      </c>
      <c r="M2641" s="25" t="s">
        <v>3523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7"/>
        <v>2639</v>
      </c>
      <c r="B2642" s="25" t="s">
        <v>3435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4002</v>
      </c>
      <c r="J2642" s="25">
        <v>1</v>
      </c>
      <c r="K2642" s="25">
        <v>1</v>
      </c>
      <c r="L2642" s="25">
        <f t="shared" si="320"/>
        <v>0</v>
      </c>
      <c r="M2642" s="25" t="s">
        <v>3535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7"/>
        <v>2640</v>
      </c>
      <c r="B2643" s="25" t="s">
        <v>3435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4003</v>
      </c>
      <c r="J2643" s="25">
        <v>2</v>
      </c>
      <c r="K2643" s="25">
        <v>2</v>
      </c>
      <c r="L2643" s="25">
        <f t="shared" si="320"/>
        <v>0</v>
      </c>
      <c r="M2643" s="25" t="s">
        <v>3519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7"/>
        <v>2641</v>
      </c>
      <c r="B2644" s="25" t="s">
        <v>3435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3823</v>
      </c>
      <c r="J2644" s="25">
        <v>1</v>
      </c>
      <c r="K2644" s="25">
        <v>1</v>
      </c>
      <c r="L2644" s="25">
        <f t="shared" si="320"/>
        <v>0</v>
      </c>
      <c r="M2644" s="25" t="s">
        <v>3523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7"/>
        <v>2642</v>
      </c>
      <c r="B2645" s="25" t="s">
        <v>3435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4004</v>
      </c>
      <c r="J2645" s="25">
        <v>1</v>
      </c>
      <c r="K2645" s="25">
        <v>1</v>
      </c>
      <c r="L2645" s="25">
        <f t="shared" si="320"/>
        <v>0</v>
      </c>
      <c r="M2645" s="25" t="s">
        <v>3523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7"/>
        <v>2643</v>
      </c>
      <c r="B2646" s="25" t="s">
        <v>3435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4005</v>
      </c>
      <c r="J2646" s="25">
        <v>1</v>
      </c>
      <c r="K2646" s="25">
        <v>1</v>
      </c>
      <c r="L2646" s="25">
        <f t="shared" si="320"/>
        <v>0</v>
      </c>
      <c r="M2646" s="25" t="s">
        <v>3535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7"/>
        <v>2644</v>
      </c>
      <c r="B2647" s="25" t="s">
        <v>3435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4006</v>
      </c>
      <c r="J2647" s="25">
        <v>1</v>
      </c>
      <c r="K2647" s="25">
        <v>1</v>
      </c>
      <c r="L2647" s="25">
        <f t="shared" si="320"/>
        <v>0</v>
      </c>
      <c r="M2647" s="25" t="s">
        <v>3519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7"/>
        <v>2645</v>
      </c>
      <c r="B2648" s="25" t="s">
        <v>3435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4007</v>
      </c>
      <c r="J2648" s="25">
        <v>2</v>
      </c>
      <c r="K2648" s="25">
        <v>2</v>
      </c>
      <c r="L2648" s="25">
        <f t="shared" si="320"/>
        <v>0</v>
      </c>
      <c r="M2648" s="25" t="s">
        <v>3519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7"/>
        <v>2646</v>
      </c>
      <c r="B2649" s="25" t="s">
        <v>3435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4008</v>
      </c>
      <c r="J2649" s="25">
        <v>1</v>
      </c>
      <c r="K2649" s="25">
        <v>1</v>
      </c>
      <c r="L2649" s="25">
        <f t="shared" si="320"/>
        <v>0</v>
      </c>
      <c r="M2649" s="25" t="s">
        <v>3519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7"/>
        <v>2647</v>
      </c>
      <c r="B2650" s="25" t="s">
        <v>3435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4009</v>
      </c>
      <c r="J2650" s="25">
        <v>2</v>
      </c>
      <c r="K2650" s="25">
        <v>2</v>
      </c>
      <c r="L2650" s="25">
        <f t="shared" si="320"/>
        <v>0</v>
      </c>
      <c r="M2650" s="25" t="s">
        <v>3519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7"/>
        <v>2648</v>
      </c>
      <c r="B2651" s="25" t="s">
        <v>3435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4010</v>
      </c>
      <c r="J2651" s="25">
        <v>3</v>
      </c>
      <c r="K2651" s="25">
        <v>3</v>
      </c>
      <c r="L2651" s="25">
        <f t="shared" si="320"/>
        <v>0</v>
      </c>
      <c r="M2651" s="25" t="s">
        <v>3519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7"/>
        <v>2649</v>
      </c>
      <c r="B2652" s="25" t="s">
        <v>3435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4011</v>
      </c>
      <c r="J2652" s="25">
        <v>1</v>
      </c>
      <c r="K2652" s="25">
        <v>1</v>
      </c>
      <c r="L2652" s="25">
        <f t="shared" si="320"/>
        <v>0</v>
      </c>
      <c r="M2652" s="25" t="s">
        <v>3535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7"/>
        <v>2650</v>
      </c>
      <c r="B2653" s="25" t="s">
        <v>3435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4011</v>
      </c>
      <c r="J2653" s="25">
        <v>1</v>
      </c>
      <c r="K2653" s="25">
        <v>1</v>
      </c>
      <c r="L2653" s="25">
        <f t="shared" si="320"/>
        <v>0</v>
      </c>
      <c r="M2653" s="25" t="s">
        <v>3519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7"/>
        <v>2651</v>
      </c>
      <c r="B2654" s="25" t="s">
        <v>3435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4012</v>
      </c>
      <c r="J2654" s="25">
        <v>3</v>
      </c>
      <c r="K2654" s="25">
        <v>3</v>
      </c>
      <c r="L2654" s="25">
        <f t="shared" si="320"/>
        <v>0</v>
      </c>
      <c r="M2654" s="25" t="s">
        <v>3519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7"/>
        <v>2652</v>
      </c>
      <c r="B2655" s="25" t="s">
        <v>3435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4013</v>
      </c>
      <c r="J2655" s="25">
        <v>2</v>
      </c>
      <c r="K2655" s="25">
        <v>2</v>
      </c>
      <c r="L2655" s="25">
        <f t="shared" si="320"/>
        <v>0</v>
      </c>
      <c r="M2655" s="25" t="s">
        <v>3519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7"/>
        <v>2653</v>
      </c>
      <c r="B2656" s="25" t="s">
        <v>3435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4014</v>
      </c>
      <c r="J2656" s="25">
        <v>1</v>
      </c>
      <c r="K2656" s="25">
        <v>1</v>
      </c>
      <c r="L2656" s="25">
        <f t="shared" si="320"/>
        <v>0</v>
      </c>
      <c r="M2656" s="25" t="s">
        <v>3519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7"/>
        <v>2654</v>
      </c>
      <c r="B2657" s="25" t="s">
        <v>3435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4015</v>
      </c>
      <c r="J2657" s="25">
        <v>1</v>
      </c>
      <c r="K2657" s="25">
        <v>1</v>
      </c>
      <c r="L2657" s="25">
        <f t="shared" si="320"/>
        <v>0</v>
      </c>
      <c r="M2657" s="25" t="s">
        <v>3523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7"/>
        <v>2655</v>
      </c>
      <c r="B2658" s="25" t="s">
        <v>3435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4016</v>
      </c>
      <c r="J2658" s="25">
        <v>10</v>
      </c>
      <c r="K2658" s="25">
        <v>10</v>
      </c>
      <c r="L2658" s="25">
        <f t="shared" si="320"/>
        <v>0</v>
      </c>
      <c r="M2658" s="25" t="s">
        <v>3624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7"/>
        <v>2656</v>
      </c>
      <c r="B2659" s="25" t="s">
        <v>3435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4017</v>
      </c>
      <c r="J2659" s="25">
        <v>1</v>
      </c>
      <c r="K2659" s="25">
        <v>1</v>
      </c>
      <c r="L2659" s="25">
        <f t="shared" si="320"/>
        <v>0</v>
      </c>
      <c r="M2659" s="25" t="s">
        <v>3518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7"/>
        <v>2657</v>
      </c>
      <c r="B2660" s="25" t="s">
        <v>3435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4018</v>
      </c>
      <c r="J2660" s="25">
        <v>1</v>
      </c>
      <c r="K2660" s="25">
        <v>1</v>
      </c>
      <c r="L2660" s="25">
        <f t="shared" si="320"/>
        <v>0</v>
      </c>
      <c r="M2660" s="25" t="s">
        <v>3527</v>
      </c>
      <c r="N2660" s="45">
        <v>45913</v>
      </c>
      <c r="O2660" s="54">
        <v>39060</v>
      </c>
      <c r="P2660" s="25" t="s">
        <v>3436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7"/>
        <v>2658</v>
      </c>
      <c r="B2661" s="25" t="s">
        <v>3435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4019</v>
      </c>
      <c r="J2661" s="25">
        <v>1</v>
      </c>
      <c r="K2661" s="25">
        <v>1</v>
      </c>
      <c r="L2661" s="25">
        <f t="shared" si="320"/>
        <v>0</v>
      </c>
      <c r="M2661" s="25" t="s">
        <v>3542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7"/>
        <v>2659</v>
      </c>
      <c r="B2662" s="25" t="s">
        <v>3435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3914</v>
      </c>
      <c r="J2662" s="25">
        <v>1</v>
      </c>
      <c r="K2662" s="25">
        <v>1</v>
      </c>
      <c r="L2662" s="25">
        <f t="shared" si="320"/>
        <v>0</v>
      </c>
      <c r="M2662" s="25" t="s">
        <v>3532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7"/>
        <v>2660</v>
      </c>
      <c r="B2663" s="25" t="s">
        <v>3435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3914</v>
      </c>
      <c r="J2663" s="25">
        <v>1</v>
      </c>
      <c r="K2663" s="25">
        <v>1</v>
      </c>
      <c r="L2663" s="25">
        <f t="shared" si="320"/>
        <v>0</v>
      </c>
      <c r="M2663" s="25" t="s">
        <v>3534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7"/>
        <v>2661</v>
      </c>
      <c r="B2664" s="25" t="s">
        <v>3435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4020</v>
      </c>
      <c r="J2664" s="25">
        <v>1</v>
      </c>
      <c r="K2664" s="25">
        <v>1</v>
      </c>
      <c r="L2664" s="25">
        <f t="shared" si="320"/>
        <v>0</v>
      </c>
      <c r="M2664" s="25" t="s">
        <v>3522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7"/>
        <v>2662</v>
      </c>
      <c r="B2665" s="25" t="s">
        <v>3435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4021</v>
      </c>
      <c r="J2665" s="25">
        <v>1</v>
      </c>
      <c r="K2665" s="25">
        <v>1</v>
      </c>
      <c r="L2665" s="25">
        <f t="shared" si="320"/>
        <v>0</v>
      </c>
      <c r="M2665" s="25" t="s">
        <v>3532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7"/>
        <v>2663</v>
      </c>
      <c r="B2666" s="25" t="s">
        <v>3435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4022</v>
      </c>
      <c r="J2666" s="25">
        <v>1</v>
      </c>
      <c r="K2666" s="25">
        <v>1</v>
      </c>
      <c r="L2666" s="25">
        <f t="shared" si="320"/>
        <v>0</v>
      </c>
      <c r="M2666" s="25" t="s">
        <v>3532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17"/>
        <v>2664</v>
      </c>
      <c r="B2667" s="25" t="s">
        <v>3435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4023</v>
      </c>
      <c r="J2667" s="25">
        <v>1</v>
      </c>
      <c r="K2667" s="25">
        <v>1</v>
      </c>
      <c r="L2667" s="25">
        <f t="shared" si="320"/>
        <v>0</v>
      </c>
      <c r="M2667" s="25" t="s">
        <v>3532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7"/>
        <v>2665</v>
      </c>
      <c r="B2668" s="25" t="s">
        <v>3435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4024</v>
      </c>
      <c r="J2668" s="25">
        <v>1</v>
      </c>
      <c r="K2668" s="25">
        <v>1</v>
      </c>
      <c r="L2668" s="25">
        <f t="shared" si="320"/>
        <v>0</v>
      </c>
      <c r="M2668" s="25" t="s">
        <v>3525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17"/>
        <v>2666</v>
      </c>
      <c r="B2669" s="25" t="s">
        <v>3435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4025</v>
      </c>
      <c r="J2669" s="25">
        <v>1</v>
      </c>
      <c r="K2669" s="25">
        <v>1</v>
      </c>
      <c r="L2669" s="25">
        <f t="shared" si="320"/>
        <v>0</v>
      </c>
      <c r="M2669" s="25" t="s">
        <v>3544</v>
      </c>
      <c r="N2669" s="45">
        <v>45915</v>
      </c>
      <c r="O2669" s="54">
        <v>41447</v>
      </c>
      <c r="P2669" s="25" t="s">
        <v>899</v>
      </c>
      <c r="Q2669" s="25" t="s">
        <v>3560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7"/>
        <v>2667</v>
      </c>
      <c r="B2670" s="25" t="s">
        <v>3435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4026</v>
      </c>
      <c r="J2670" s="25">
        <v>2</v>
      </c>
      <c r="K2670" s="25">
        <v>2</v>
      </c>
      <c r="L2670" s="25">
        <f t="shared" si="320"/>
        <v>0</v>
      </c>
      <c r="M2670" s="25" t="s">
        <v>3533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7"/>
        <v>2668</v>
      </c>
      <c r="B2671" s="25" t="s">
        <v>3435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4027</v>
      </c>
      <c r="J2671" s="25">
        <v>1</v>
      </c>
      <c r="K2671" s="25">
        <v>1</v>
      </c>
      <c r="L2671" s="25">
        <f t="shared" si="320"/>
        <v>0</v>
      </c>
      <c r="M2671" s="25" t="s">
        <v>3553</v>
      </c>
      <c r="N2671" s="45">
        <v>45915</v>
      </c>
      <c r="O2671" s="54">
        <v>10912</v>
      </c>
      <c r="P2671" s="25" t="s">
        <v>3437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17"/>
        <v>2669</v>
      </c>
      <c r="B2672" s="25" t="s">
        <v>3435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4028</v>
      </c>
      <c r="J2672" s="25">
        <v>1</v>
      </c>
      <c r="K2672" s="25">
        <v>1</v>
      </c>
      <c r="L2672" s="25">
        <f t="shared" si="320"/>
        <v>0</v>
      </c>
      <c r="M2672" s="25" t="s">
        <v>3533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7"/>
        <v>2670</v>
      </c>
      <c r="B2673" s="25" t="s">
        <v>3435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4029</v>
      </c>
      <c r="J2673" s="25">
        <v>1</v>
      </c>
      <c r="K2673" s="25">
        <v>1</v>
      </c>
      <c r="L2673" s="25">
        <f t="shared" si="320"/>
        <v>0</v>
      </c>
      <c r="M2673" s="25" t="s">
        <v>3553</v>
      </c>
      <c r="N2673" s="45">
        <v>45915</v>
      </c>
      <c r="O2673" s="54">
        <v>5456</v>
      </c>
      <c r="P2673" s="25" t="s">
        <v>3437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7"/>
        <v>2671</v>
      </c>
      <c r="B2674" s="25" t="s">
        <v>3435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4030</v>
      </c>
      <c r="J2674" s="25">
        <v>1</v>
      </c>
      <c r="K2674" s="25">
        <v>1</v>
      </c>
      <c r="L2674" s="25">
        <f t="shared" si="320"/>
        <v>0</v>
      </c>
      <c r="M2674" s="25" t="s">
        <v>3534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7"/>
        <v>2672</v>
      </c>
      <c r="B2675" s="25" t="s">
        <v>3435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4031</v>
      </c>
      <c r="J2675" s="25">
        <v>1</v>
      </c>
      <c r="K2675" s="25">
        <v>1</v>
      </c>
      <c r="L2675" s="25">
        <f t="shared" si="320"/>
        <v>0</v>
      </c>
      <c r="M2675" s="25" t="s">
        <v>3534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17"/>
        <v>2673</v>
      </c>
      <c r="B2676" s="25" t="s">
        <v>3435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4032</v>
      </c>
      <c r="J2676" s="25">
        <v>1</v>
      </c>
      <c r="K2676" s="25">
        <v>1</v>
      </c>
      <c r="L2676" s="25">
        <f t="shared" si="320"/>
        <v>0</v>
      </c>
      <c r="M2676" s="25" t="s">
        <v>3534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7"/>
        <v>2674</v>
      </c>
      <c r="B2677" s="25" t="s">
        <v>3435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4033</v>
      </c>
      <c r="J2677" s="25">
        <v>1</v>
      </c>
      <c r="K2677" s="25">
        <v>1</v>
      </c>
      <c r="L2677" s="25">
        <f t="shared" si="320"/>
        <v>0</v>
      </c>
      <c r="M2677" s="25" t="s">
        <v>3532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7"/>
        <v>2675</v>
      </c>
      <c r="B2678" s="25" t="s">
        <v>3435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4034</v>
      </c>
      <c r="J2678" s="25">
        <v>1</v>
      </c>
      <c r="K2678" s="25">
        <v>1</v>
      </c>
      <c r="L2678" s="25">
        <f t="shared" si="320"/>
        <v>0</v>
      </c>
      <c r="M2678" s="25" t="s">
        <v>3630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ref="A2679:A2742" si="324">A2678+1</f>
        <v>2676</v>
      </c>
      <c r="B2679" s="25" t="s">
        <v>3435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4035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3532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4"/>
        <v>2677</v>
      </c>
      <c r="B2680" s="25" t="s">
        <v>3435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4036</v>
      </c>
      <c r="J2680" s="25">
        <v>1</v>
      </c>
      <c r="K2680" s="25">
        <v>1</v>
      </c>
      <c r="L2680" s="25">
        <f t="shared" si="327"/>
        <v>0</v>
      </c>
      <c r="M2680" s="25" t="s">
        <v>3633</v>
      </c>
      <c r="N2680" s="45">
        <v>45918</v>
      </c>
      <c r="O2680" s="54">
        <v>35766.25</v>
      </c>
      <c r="P2680" s="25" t="s">
        <v>3439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x14ac:dyDescent="0.25">
      <c r="A2681" s="25">
        <f t="shared" si="324"/>
        <v>2678</v>
      </c>
      <c r="B2681" s="25" t="s">
        <v>3435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4037</v>
      </c>
      <c r="J2681" s="25">
        <v>1</v>
      </c>
      <c r="K2681" s="25">
        <v>1</v>
      </c>
      <c r="L2681" s="25">
        <f t="shared" si="327"/>
        <v>0</v>
      </c>
      <c r="M2681" s="25" t="s">
        <v>3534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4"/>
        <v>2679</v>
      </c>
      <c r="B2682" s="25" t="s">
        <v>3435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4038</v>
      </c>
      <c r="J2682" s="25">
        <v>1</v>
      </c>
      <c r="K2682" s="25">
        <v>1</v>
      </c>
      <c r="L2682" s="25">
        <f t="shared" si="327"/>
        <v>0</v>
      </c>
      <c r="M2682" s="25" t="s">
        <v>3534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4"/>
        <v>2680</v>
      </c>
      <c r="B2683" s="25" t="s">
        <v>3435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4039</v>
      </c>
      <c r="J2683" s="25">
        <v>1</v>
      </c>
      <c r="K2683" s="25">
        <v>1</v>
      </c>
      <c r="L2683" s="25">
        <f t="shared" si="327"/>
        <v>0</v>
      </c>
      <c r="M2683" s="25" t="s">
        <v>3532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4"/>
        <v>2681</v>
      </c>
      <c r="B2684" s="25" t="s">
        <v>3435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4040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3702</v>
      </c>
      <c r="Q2684" s="25"/>
      <c r="R2684" s="25"/>
      <c r="S2684" s="3">
        <v>4</v>
      </c>
      <c r="T2684" s="55" t="s">
        <v>3616</v>
      </c>
      <c r="U2684" s="25" t="s">
        <v>19</v>
      </c>
      <c r="V2684" s="25" t="str">
        <f>VLOOKUP(P2684,'Customer List'!B:C,2,)</f>
        <v>Unknown</v>
      </c>
      <c r="W2684" s="56" t="s">
        <v>3605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x14ac:dyDescent="0.25">
      <c r="A2685" s="25">
        <f t="shared" si="324"/>
        <v>2682</v>
      </c>
      <c r="B2685" s="25" t="s">
        <v>3435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4040</v>
      </c>
      <c r="J2685" s="25">
        <v>1</v>
      </c>
      <c r="K2685" s="25">
        <v>1</v>
      </c>
      <c r="L2685" s="25">
        <f t="shared" si="327"/>
        <v>0</v>
      </c>
      <c r="M2685" s="25" t="s">
        <v>3678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3616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4"/>
        <v>2683</v>
      </c>
      <c r="B2686" s="25" t="s">
        <v>3435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4041</v>
      </c>
      <c r="J2686" s="25">
        <v>1</v>
      </c>
      <c r="K2686" s="25">
        <v>1</v>
      </c>
      <c r="L2686" s="25">
        <f t="shared" si="327"/>
        <v>0</v>
      </c>
      <c r="M2686" s="25" t="s">
        <v>3517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4"/>
        <v>2684</v>
      </c>
      <c r="B2687" s="25" t="s">
        <v>3435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4042</v>
      </c>
      <c r="J2687" s="25">
        <v>1</v>
      </c>
      <c r="K2687" s="25">
        <v>1</v>
      </c>
      <c r="L2687" s="25">
        <f t="shared" si="327"/>
        <v>0</v>
      </c>
      <c r="M2687" s="25" t="s">
        <v>3517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4"/>
        <v>2685</v>
      </c>
      <c r="B2688" s="25" t="s">
        <v>3435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4043</v>
      </c>
      <c r="J2688" s="25">
        <v>1</v>
      </c>
      <c r="K2688" s="25">
        <v>1</v>
      </c>
      <c r="L2688" s="25">
        <f t="shared" si="327"/>
        <v>0</v>
      </c>
      <c r="M2688" s="25" t="s">
        <v>3517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4"/>
        <v>2686</v>
      </c>
      <c r="B2689" s="25" t="s">
        <v>3435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4044</v>
      </c>
      <c r="J2689" s="25">
        <v>1</v>
      </c>
      <c r="K2689" s="25">
        <v>1</v>
      </c>
      <c r="L2689" s="25">
        <f t="shared" si="327"/>
        <v>0</v>
      </c>
      <c r="M2689" s="25" t="s">
        <v>3517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4"/>
        <v>2687</v>
      </c>
      <c r="B2690" s="25" t="s">
        <v>3435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4045</v>
      </c>
      <c r="J2690" s="25">
        <v>1</v>
      </c>
      <c r="K2690" s="25">
        <v>1</v>
      </c>
      <c r="L2690" s="25">
        <f t="shared" si="327"/>
        <v>0</v>
      </c>
      <c r="M2690" s="25" t="s">
        <v>3517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4"/>
        <v>2688</v>
      </c>
      <c r="B2691" s="25" t="s">
        <v>3435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4046</v>
      </c>
      <c r="J2691" s="25">
        <v>1</v>
      </c>
      <c r="K2691" s="25">
        <v>1</v>
      </c>
      <c r="L2691" s="25">
        <f t="shared" si="327"/>
        <v>0</v>
      </c>
      <c r="M2691" s="25" t="s">
        <v>3517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4"/>
        <v>2689</v>
      </c>
      <c r="B2692" s="25" t="s">
        <v>3435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4047</v>
      </c>
      <c r="J2692" s="25">
        <v>1</v>
      </c>
      <c r="K2692" s="25">
        <v>1</v>
      </c>
      <c r="L2692" s="25">
        <f t="shared" si="327"/>
        <v>0</v>
      </c>
      <c r="M2692" s="25" t="s">
        <v>3517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24"/>
        <v>2690</v>
      </c>
      <c r="B2693" s="25" t="s">
        <v>3435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4048</v>
      </c>
      <c r="J2693" s="25">
        <v>1</v>
      </c>
      <c r="K2693" s="25">
        <v>1</v>
      </c>
      <c r="L2693" s="25">
        <f t="shared" si="327"/>
        <v>0</v>
      </c>
      <c r="M2693" s="25" t="s">
        <v>3517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24"/>
        <v>2691</v>
      </c>
      <c r="B2694" s="25" t="s">
        <v>3435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4049</v>
      </c>
      <c r="J2694" s="25">
        <v>1</v>
      </c>
      <c r="K2694" s="25">
        <v>1</v>
      </c>
      <c r="L2694" s="25">
        <f t="shared" si="327"/>
        <v>0</v>
      </c>
      <c r="M2694" s="25" t="s">
        <v>3517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24"/>
        <v>2692</v>
      </c>
      <c r="B2695" s="25" t="s">
        <v>3435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4050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3702</v>
      </c>
      <c r="Q2695" s="25"/>
      <c r="R2695" s="25"/>
      <c r="S2695" s="3">
        <v>4</v>
      </c>
      <c r="T2695" s="55" t="s">
        <v>3616</v>
      </c>
      <c r="U2695" s="25" t="s">
        <v>19</v>
      </c>
      <c r="V2695" s="25" t="str">
        <f>VLOOKUP(P2695,'Customer List'!B:C,2,)</f>
        <v>Unknown</v>
      </c>
      <c r="W2695" s="56" t="s">
        <v>3605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x14ac:dyDescent="0.25">
      <c r="A2696" s="25">
        <f t="shared" si="324"/>
        <v>2693</v>
      </c>
      <c r="B2696" s="25" t="s">
        <v>3435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4050</v>
      </c>
      <c r="J2696" s="25">
        <v>1</v>
      </c>
      <c r="K2696" s="25">
        <v>1</v>
      </c>
      <c r="L2696" s="25">
        <f t="shared" si="327"/>
        <v>0</v>
      </c>
      <c r="M2696" s="25" t="s">
        <v>3678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3616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24"/>
        <v>2694</v>
      </c>
      <c r="B2697" s="25" t="s">
        <v>3435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4051</v>
      </c>
      <c r="J2697" s="25">
        <v>1</v>
      </c>
      <c r="K2697" s="25">
        <v>1</v>
      </c>
      <c r="L2697" s="25">
        <f t="shared" si="327"/>
        <v>0</v>
      </c>
      <c r="M2697" s="25" t="s">
        <v>3532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324"/>
        <v>2695</v>
      </c>
      <c r="B2698" s="25" t="s">
        <v>3435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4052</v>
      </c>
      <c r="J2698" s="25">
        <v>1</v>
      </c>
      <c r="K2698" s="25">
        <v>1</v>
      </c>
      <c r="L2698" s="25">
        <f t="shared" si="327"/>
        <v>0</v>
      </c>
      <c r="M2698" s="25" t="s">
        <v>3521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324"/>
        <v>2696</v>
      </c>
      <c r="B2699" s="25" t="s">
        <v>3435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4053</v>
      </c>
      <c r="J2699" s="25">
        <v>1</v>
      </c>
      <c r="K2699" s="25">
        <v>1</v>
      </c>
      <c r="L2699" s="25">
        <f t="shared" si="327"/>
        <v>0</v>
      </c>
      <c r="M2699" s="25" t="s">
        <v>3453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24"/>
        <v>2697</v>
      </c>
      <c r="B2700" s="25" t="s">
        <v>3463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3461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3536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3464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x14ac:dyDescent="0.25">
      <c r="A2701" s="25">
        <f t="shared" si="324"/>
        <v>2698</v>
      </c>
      <c r="B2701" s="25" t="s">
        <v>3463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3462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3536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3464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3465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3567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3466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3554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4362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3914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2898</v>
      </c>
      <c r="J2706" s="25">
        <v>2</v>
      </c>
      <c r="K2706" s="25">
        <v>2</v>
      </c>
      <c r="L2706" s="25">
        <f t="shared" si="327"/>
        <v>0</v>
      </c>
      <c r="M2706" s="25" t="s">
        <v>3719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4692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 t="s">
        <v>4867</v>
      </c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3467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3654</v>
      </c>
      <c r="N2709" s="45">
        <v>45920</v>
      </c>
      <c r="O2709" s="54">
        <v>107835.52</v>
      </c>
      <c r="P2709" s="25" t="s">
        <v>3468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24"/>
        <v>2707</v>
      </c>
      <c r="B2710" s="25" t="s">
        <v>3469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3470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3538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24"/>
        <v>2708</v>
      </c>
      <c r="B2711" s="25" t="s">
        <v>3469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3471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3538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24"/>
        <v>2709</v>
      </c>
      <c r="B2712" s="25" t="s">
        <v>3469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3472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3538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24"/>
        <v>2710</v>
      </c>
      <c r="B2713" s="25" t="s">
        <v>3469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3473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3531</v>
      </c>
      <c r="N2713" s="45">
        <v>45913</v>
      </c>
      <c r="O2713" s="54">
        <v>3360</v>
      </c>
      <c r="P2713" s="25" t="s">
        <v>3474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24"/>
        <v>2711</v>
      </c>
      <c r="B2714" s="25" t="s">
        <v>3475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3476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3529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24"/>
        <v>2712</v>
      </c>
      <c r="B2715" s="25" t="s">
        <v>3477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3478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3537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24"/>
        <v>2713</v>
      </c>
      <c r="B2716" s="25" t="s">
        <v>3477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3479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3537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3485</v>
      </c>
      <c r="I2717" s="25" t="s">
        <v>4177</v>
      </c>
      <c r="J2717" s="25">
        <v>1</v>
      </c>
      <c r="K2717" s="25">
        <v>1</v>
      </c>
      <c r="L2717" s="25">
        <f t="shared" si="327"/>
        <v>0</v>
      </c>
      <c r="M2717" s="25" t="s">
        <v>3540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3486</v>
      </c>
      <c r="I2718" s="25" t="s">
        <v>4178</v>
      </c>
      <c r="J2718" s="25">
        <v>1</v>
      </c>
      <c r="K2718" s="25">
        <v>1</v>
      </c>
      <c r="L2718" s="25">
        <f t="shared" si="327"/>
        <v>0</v>
      </c>
      <c r="M2718" s="25" t="s">
        <v>3632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x14ac:dyDescent="0.25">
      <c r="A2719" s="25">
        <f t="shared" si="324"/>
        <v>2716</v>
      </c>
      <c r="B2719" s="25" t="s">
        <v>3514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3487</v>
      </c>
      <c r="I2719" s="25" t="s">
        <v>4179</v>
      </c>
      <c r="J2719" s="25">
        <v>1</v>
      </c>
      <c r="K2719" s="25">
        <v>1</v>
      </c>
      <c r="L2719" s="25">
        <f t="shared" si="327"/>
        <v>0</v>
      </c>
      <c r="M2719" s="25" t="s">
        <v>3549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24"/>
        <v>2717</v>
      </c>
      <c r="B2720" s="25" t="s">
        <v>3514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3488</v>
      </c>
      <c r="I2720" s="25" t="s">
        <v>4180</v>
      </c>
      <c r="J2720" s="25">
        <v>1</v>
      </c>
      <c r="K2720" s="25">
        <v>1</v>
      </c>
      <c r="L2720" s="25">
        <f t="shared" si="327"/>
        <v>0</v>
      </c>
      <c r="M2720" s="25" t="s">
        <v>3549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24"/>
        <v>2718</v>
      </c>
      <c r="B2721" s="25" t="s">
        <v>3514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3489</v>
      </c>
      <c r="I2721" s="25" t="s">
        <v>4181</v>
      </c>
      <c r="J2721" s="25">
        <v>1</v>
      </c>
      <c r="K2721" s="25">
        <v>1</v>
      </c>
      <c r="L2721" s="25">
        <f t="shared" si="327"/>
        <v>0</v>
      </c>
      <c r="M2721" s="25" t="s">
        <v>3549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24"/>
        <v>2719</v>
      </c>
      <c r="B2722" s="25" t="s">
        <v>3514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3490</v>
      </c>
      <c r="I2722" s="25" t="s">
        <v>4182</v>
      </c>
      <c r="J2722" s="25">
        <v>1</v>
      </c>
      <c r="K2722" s="25">
        <v>1</v>
      </c>
      <c r="L2722" s="25">
        <f t="shared" si="327"/>
        <v>0</v>
      </c>
      <c r="M2722" s="25" t="s">
        <v>3549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24"/>
        <v>2720</v>
      </c>
      <c r="B2723" s="25" t="s">
        <v>3514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3491</v>
      </c>
      <c r="I2723" s="25" t="s">
        <v>4183</v>
      </c>
      <c r="J2723" s="25">
        <v>1</v>
      </c>
      <c r="K2723" s="25">
        <v>1</v>
      </c>
      <c r="L2723" s="25">
        <f t="shared" si="327"/>
        <v>0</v>
      </c>
      <c r="M2723" s="25" t="s">
        <v>3549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24"/>
        <v>2721</v>
      </c>
      <c r="B2724" s="25" t="s">
        <v>3514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3492</v>
      </c>
      <c r="I2724" s="25" t="s">
        <v>4184</v>
      </c>
      <c r="J2724" s="25">
        <v>1</v>
      </c>
      <c r="K2724" s="25">
        <v>1</v>
      </c>
      <c r="L2724" s="25">
        <f t="shared" si="327"/>
        <v>0</v>
      </c>
      <c r="M2724" s="25" t="s">
        <v>3549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24"/>
        <v>2722</v>
      </c>
      <c r="B2725" s="25" t="s">
        <v>3514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3493</v>
      </c>
      <c r="I2725" s="25" t="s">
        <v>4185</v>
      </c>
      <c r="J2725" s="25">
        <v>1</v>
      </c>
      <c r="K2725" s="25">
        <v>1</v>
      </c>
      <c r="L2725" s="25">
        <f t="shared" si="327"/>
        <v>0</v>
      </c>
      <c r="M2725" s="25" t="s">
        <v>3549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24"/>
        <v>2723</v>
      </c>
      <c r="B2726" s="25" t="s">
        <v>3514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3494</v>
      </c>
      <c r="I2726" s="25" t="s">
        <v>4186</v>
      </c>
      <c r="J2726" s="25">
        <v>1</v>
      </c>
      <c r="K2726" s="25">
        <v>1</v>
      </c>
      <c r="L2726" s="25">
        <f t="shared" si="327"/>
        <v>0</v>
      </c>
      <c r="M2726" s="25" t="s">
        <v>3549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24"/>
        <v>2724</v>
      </c>
      <c r="B2727" s="25" t="s">
        <v>3514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3495</v>
      </c>
      <c r="I2727" s="25" t="s">
        <v>4187</v>
      </c>
      <c r="J2727" s="25">
        <v>1</v>
      </c>
      <c r="K2727" s="25">
        <v>1</v>
      </c>
      <c r="L2727" s="25">
        <f t="shared" si="327"/>
        <v>0</v>
      </c>
      <c r="M2727" s="25" t="s">
        <v>3549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24"/>
        <v>2725</v>
      </c>
      <c r="B2728" s="25" t="s">
        <v>3514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3496</v>
      </c>
      <c r="I2728" s="25" t="s">
        <v>4188</v>
      </c>
      <c r="J2728" s="25">
        <v>1</v>
      </c>
      <c r="K2728" s="25">
        <v>1</v>
      </c>
      <c r="L2728" s="25">
        <f t="shared" si="327"/>
        <v>0</v>
      </c>
      <c r="M2728" s="25" t="s">
        <v>3549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324"/>
        <v>2726</v>
      </c>
      <c r="B2729" s="25" t="s">
        <v>3514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3497</v>
      </c>
      <c r="I2729" s="25" t="s">
        <v>4189</v>
      </c>
      <c r="J2729" s="25">
        <v>1</v>
      </c>
      <c r="K2729" s="25">
        <v>1</v>
      </c>
      <c r="L2729" s="25">
        <f t="shared" si="327"/>
        <v>0</v>
      </c>
      <c r="M2729" s="25" t="s">
        <v>3549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324"/>
        <v>2727</v>
      </c>
      <c r="B2730" s="25" t="s">
        <v>3514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3498</v>
      </c>
      <c r="I2730" s="25" t="s">
        <v>4190</v>
      </c>
      <c r="J2730" s="25">
        <v>1</v>
      </c>
      <c r="K2730" s="25">
        <v>1</v>
      </c>
      <c r="L2730" s="25">
        <f t="shared" si="327"/>
        <v>0</v>
      </c>
      <c r="M2730" s="25" t="s">
        <v>3631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24"/>
        <v>2728</v>
      </c>
      <c r="B2731" s="25" t="s">
        <v>3514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3499</v>
      </c>
      <c r="I2731" s="25" t="s">
        <v>4191</v>
      </c>
      <c r="J2731" s="25">
        <v>1</v>
      </c>
      <c r="K2731" s="25">
        <v>1</v>
      </c>
      <c r="L2731" s="25">
        <f t="shared" si="327"/>
        <v>0</v>
      </c>
      <c r="M2731" s="25" t="s">
        <v>3631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24"/>
        <v>2729</v>
      </c>
      <c r="B2732" s="25" t="s">
        <v>3514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3500</v>
      </c>
      <c r="I2732" s="25" t="s">
        <v>4192</v>
      </c>
      <c r="J2732" s="25">
        <v>1</v>
      </c>
      <c r="K2732" s="25">
        <v>1</v>
      </c>
      <c r="L2732" s="25">
        <f t="shared" si="327"/>
        <v>0</v>
      </c>
      <c r="M2732" s="25" t="s">
        <v>3631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24"/>
        <v>2730</v>
      </c>
      <c r="B2733" s="25" t="s">
        <v>3514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3501</v>
      </c>
      <c r="I2733" s="25" t="s">
        <v>4193</v>
      </c>
      <c r="J2733" s="25">
        <v>1</v>
      </c>
      <c r="K2733" s="25">
        <v>1</v>
      </c>
      <c r="L2733" s="25">
        <f t="shared" si="327"/>
        <v>0</v>
      </c>
      <c r="M2733" s="25" t="s">
        <v>3631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24"/>
        <v>2731</v>
      </c>
      <c r="B2734" s="25" t="s">
        <v>3514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3502</v>
      </c>
      <c r="I2734" s="25" t="s">
        <v>4194</v>
      </c>
      <c r="J2734" s="25">
        <v>1</v>
      </c>
      <c r="K2734" s="25">
        <v>1</v>
      </c>
      <c r="L2734" s="25">
        <f t="shared" si="327"/>
        <v>0</v>
      </c>
      <c r="M2734" s="25" t="s">
        <v>3631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24"/>
        <v>2732</v>
      </c>
      <c r="B2735" s="25" t="s">
        <v>3514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3503</v>
      </c>
      <c r="I2735" s="25" t="s">
        <v>4195</v>
      </c>
      <c r="J2735" s="25">
        <v>1</v>
      </c>
      <c r="K2735" s="25">
        <v>1</v>
      </c>
      <c r="L2735" s="25">
        <f t="shared" si="327"/>
        <v>0</v>
      </c>
      <c r="M2735" s="25" t="s">
        <v>3631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24"/>
        <v>2733</v>
      </c>
      <c r="B2736" s="25" t="s">
        <v>3514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3504</v>
      </c>
      <c r="I2736" s="25" t="s">
        <v>4196</v>
      </c>
      <c r="J2736" s="25">
        <v>1</v>
      </c>
      <c r="K2736" s="25">
        <v>1</v>
      </c>
      <c r="L2736" s="25">
        <f t="shared" si="327"/>
        <v>0</v>
      </c>
      <c r="M2736" s="25" t="s">
        <v>3631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24"/>
        <v>2734</v>
      </c>
      <c r="B2737" s="25" t="s">
        <v>3514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3505</v>
      </c>
      <c r="I2737" s="25" t="s">
        <v>4197</v>
      </c>
      <c r="J2737" s="25">
        <v>1</v>
      </c>
      <c r="K2737" s="25">
        <v>1</v>
      </c>
      <c r="L2737" s="25">
        <f t="shared" si="327"/>
        <v>0</v>
      </c>
      <c r="M2737" s="25" t="s">
        <v>3631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24"/>
        <v>2735</v>
      </c>
      <c r="B2738" s="25" t="s">
        <v>3514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3506</v>
      </c>
      <c r="I2738" s="25" t="s">
        <v>4198</v>
      </c>
      <c r="J2738" s="25">
        <v>1</v>
      </c>
      <c r="K2738" s="25">
        <v>1</v>
      </c>
      <c r="L2738" s="25">
        <f t="shared" si="327"/>
        <v>0</v>
      </c>
      <c r="M2738" s="25" t="s">
        <v>3631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24"/>
        <v>2736</v>
      </c>
      <c r="B2739" s="25" t="s">
        <v>3514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3507</v>
      </c>
      <c r="I2739" s="25" t="s">
        <v>4199</v>
      </c>
      <c r="J2739" s="25">
        <v>1</v>
      </c>
      <c r="K2739" s="25">
        <v>1</v>
      </c>
      <c r="L2739" s="25">
        <f t="shared" si="327"/>
        <v>0</v>
      </c>
      <c r="M2739" s="25" t="s">
        <v>3631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24"/>
        <v>2737</v>
      </c>
      <c r="B2740" s="25" t="s">
        <v>3514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3508</v>
      </c>
      <c r="I2740" s="25" t="s">
        <v>4200</v>
      </c>
      <c r="J2740" s="25">
        <v>1</v>
      </c>
      <c r="K2740" s="25">
        <v>1</v>
      </c>
      <c r="L2740" s="25">
        <f t="shared" si="327"/>
        <v>0</v>
      </c>
      <c r="M2740" s="25" t="s">
        <v>3631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24"/>
        <v>2738</v>
      </c>
      <c r="B2741" s="25" t="s">
        <v>3514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3509</v>
      </c>
      <c r="I2741" s="25" t="s">
        <v>4201</v>
      </c>
      <c r="J2741" s="25">
        <v>1</v>
      </c>
      <c r="K2741" s="25">
        <v>1</v>
      </c>
      <c r="L2741" s="25">
        <f t="shared" si="327"/>
        <v>0</v>
      </c>
      <c r="M2741" s="25" t="s">
        <v>3631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24"/>
        <v>2739</v>
      </c>
      <c r="B2742" s="25" t="s">
        <v>3514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3510</v>
      </c>
      <c r="I2742" s="25" t="s">
        <v>4202</v>
      </c>
      <c r="J2742" s="25">
        <v>1</v>
      </c>
      <c r="K2742" s="25">
        <v>1</v>
      </c>
      <c r="L2742" s="25">
        <f t="shared" si="327"/>
        <v>0</v>
      </c>
      <c r="M2742" s="25" t="s">
        <v>3545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ref="A2743:A2806" si="331">A2742+1</f>
        <v>2740</v>
      </c>
      <c r="B2743" s="25" t="s">
        <v>3514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3511</v>
      </c>
      <c r="I2743" s="25" t="s">
        <v>4203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3545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31"/>
        <v>2741</v>
      </c>
      <c r="B2744" s="25" t="s">
        <v>3514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3512</v>
      </c>
      <c r="I2744" s="25" t="s">
        <v>4204</v>
      </c>
      <c r="J2744" s="25">
        <v>1</v>
      </c>
      <c r="K2744" s="25">
        <v>1</v>
      </c>
      <c r="L2744" s="25">
        <f t="shared" si="334"/>
        <v>0</v>
      </c>
      <c r="M2744" s="25" t="s">
        <v>3543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31"/>
        <v>2742</v>
      </c>
      <c r="B2745" s="25" t="s">
        <v>3514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4140</v>
      </c>
      <c r="J2745" s="25">
        <v>1</v>
      </c>
      <c r="K2745" s="25">
        <v>1</v>
      </c>
      <c r="L2745" s="25">
        <f t="shared" si="334"/>
        <v>0</v>
      </c>
      <c r="M2745" s="25" t="s">
        <v>3543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31"/>
        <v>2743</v>
      </c>
      <c r="B2746" s="25" t="s">
        <v>3514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4148</v>
      </c>
      <c r="J2746" s="25">
        <v>2</v>
      </c>
      <c r="K2746" s="25">
        <v>2</v>
      </c>
      <c r="L2746" s="25">
        <f t="shared" si="334"/>
        <v>0</v>
      </c>
      <c r="M2746" s="25" t="s">
        <v>3631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1"/>
        <v>2744</v>
      </c>
      <c r="B2747" s="25" t="s">
        <v>3514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3513</v>
      </c>
      <c r="I2747" s="25" t="s">
        <v>4438</v>
      </c>
      <c r="J2747" s="25">
        <v>1</v>
      </c>
      <c r="K2747" s="25">
        <v>1</v>
      </c>
      <c r="L2747" s="25">
        <f t="shared" si="334"/>
        <v>0</v>
      </c>
      <c r="M2747" s="25" t="s">
        <v>3677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x14ac:dyDescent="0.25">
      <c r="A2748" s="25">
        <f t="shared" si="331"/>
        <v>2745</v>
      </c>
      <c r="B2748" s="25" t="s">
        <v>3515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4137</v>
      </c>
      <c r="J2748" s="25">
        <v>1</v>
      </c>
      <c r="K2748" s="25">
        <v>1</v>
      </c>
      <c r="L2748" s="25">
        <f t="shared" si="334"/>
        <v>0</v>
      </c>
      <c r="M2748" s="25" t="s">
        <v>3548</v>
      </c>
      <c r="N2748" s="45">
        <v>45915</v>
      </c>
      <c r="O2748" s="54">
        <v>16244</v>
      </c>
      <c r="P2748" s="25" t="s">
        <v>3516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331"/>
        <v>2746</v>
      </c>
      <c r="B2749" s="25" t="s">
        <v>3515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4146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x14ac:dyDescent="0.25">
      <c r="A2750" s="25">
        <f t="shared" si="331"/>
        <v>2747</v>
      </c>
      <c r="B2750" s="25" t="s">
        <v>2663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3568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2663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1"/>
        <v>2748</v>
      </c>
      <c r="B2751" s="25" t="s">
        <v>2663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3569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2663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1"/>
        <v>2749</v>
      </c>
      <c r="B2752" s="25" t="s">
        <v>3576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4205</v>
      </c>
      <c r="J2752" s="25">
        <v>1</v>
      </c>
      <c r="K2752" s="25">
        <v>1</v>
      </c>
      <c r="L2752" s="25">
        <f t="shared" si="334"/>
        <v>0</v>
      </c>
      <c r="M2752" s="25" t="s">
        <v>3634</v>
      </c>
      <c r="N2752" s="45">
        <v>45918</v>
      </c>
      <c r="O2752" s="54">
        <v>1005812.5</v>
      </c>
      <c r="P2752" s="25" t="s">
        <v>3578</v>
      </c>
      <c r="Q2752" s="25" t="s">
        <v>637</v>
      </c>
      <c r="R2752" s="25" t="s">
        <v>3635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1"/>
        <v>2750</v>
      </c>
      <c r="B2753" s="25" t="s">
        <v>3576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4206</v>
      </c>
      <c r="J2753" s="25">
        <v>1</v>
      </c>
      <c r="K2753" s="25">
        <v>1</v>
      </c>
      <c r="L2753" s="25">
        <f t="shared" si="334"/>
        <v>0</v>
      </c>
      <c r="M2753" s="25" t="s">
        <v>3634</v>
      </c>
      <c r="N2753" s="45">
        <v>45918</v>
      </c>
      <c r="O2753" s="54">
        <v>1069687.5</v>
      </c>
      <c r="P2753" s="25" t="s">
        <v>3578</v>
      </c>
      <c r="Q2753" s="25" t="s">
        <v>637</v>
      </c>
      <c r="R2753" s="25" t="s">
        <v>3635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31"/>
        <v>2751</v>
      </c>
      <c r="B2754" s="25" t="s">
        <v>3576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3570</v>
      </c>
      <c r="I2754" s="25" t="s">
        <v>4207</v>
      </c>
      <c r="J2754" s="25">
        <v>3</v>
      </c>
      <c r="K2754" s="25">
        <v>3</v>
      </c>
      <c r="L2754" s="25">
        <f t="shared" si="334"/>
        <v>0</v>
      </c>
      <c r="M2754" s="25" t="s">
        <v>3634</v>
      </c>
      <c r="N2754" s="45">
        <v>45918</v>
      </c>
      <c r="O2754" s="54">
        <v>44625</v>
      </c>
      <c r="P2754" s="25" t="s">
        <v>3578</v>
      </c>
      <c r="Q2754" s="25" t="s">
        <v>637</v>
      </c>
      <c r="R2754" s="25" t="s">
        <v>3635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1"/>
        <v>2752</v>
      </c>
      <c r="B2755" s="25" t="s">
        <v>3576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3571</v>
      </c>
      <c r="I2755" s="25" t="s">
        <v>4208</v>
      </c>
      <c r="J2755" s="25">
        <v>3</v>
      </c>
      <c r="K2755" s="25">
        <v>3</v>
      </c>
      <c r="L2755" s="25">
        <f t="shared" si="334"/>
        <v>0</v>
      </c>
      <c r="M2755" s="25" t="s">
        <v>3634</v>
      </c>
      <c r="N2755" s="45">
        <v>45918</v>
      </c>
      <c r="O2755" s="54">
        <v>206062.5</v>
      </c>
      <c r="P2755" s="25" t="s">
        <v>3578</v>
      </c>
      <c r="Q2755" s="25" t="s">
        <v>637</v>
      </c>
      <c r="R2755" s="25" t="s">
        <v>3635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31"/>
        <v>2753</v>
      </c>
      <c r="B2756" s="25" t="s">
        <v>3576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3572</v>
      </c>
      <c r="I2756" s="25" t="s">
        <v>4209</v>
      </c>
      <c r="J2756" s="25">
        <v>3</v>
      </c>
      <c r="K2756" s="25">
        <v>3</v>
      </c>
      <c r="L2756" s="25">
        <f t="shared" si="334"/>
        <v>0</v>
      </c>
      <c r="M2756" s="25" t="s">
        <v>3634</v>
      </c>
      <c r="N2756" s="45">
        <v>45918</v>
      </c>
      <c r="O2756" s="54">
        <v>217875</v>
      </c>
      <c r="P2756" s="25" t="s">
        <v>3578</v>
      </c>
      <c r="Q2756" s="25" t="s">
        <v>637</v>
      </c>
      <c r="R2756" s="25" t="s">
        <v>3635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1"/>
        <v>2754</v>
      </c>
      <c r="B2757" s="25" t="s">
        <v>3576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3573</v>
      </c>
      <c r="I2757" s="25" t="s">
        <v>4210</v>
      </c>
      <c r="J2757" s="25">
        <v>3</v>
      </c>
      <c r="K2757" s="25">
        <v>3</v>
      </c>
      <c r="L2757" s="25">
        <f t="shared" si="334"/>
        <v>0</v>
      </c>
      <c r="M2757" s="25" t="s">
        <v>3634</v>
      </c>
      <c r="N2757" s="45">
        <v>45918</v>
      </c>
      <c r="O2757" s="54">
        <v>86625</v>
      </c>
      <c r="P2757" s="25" t="s">
        <v>3578</v>
      </c>
      <c r="Q2757" s="25" t="s">
        <v>637</v>
      </c>
      <c r="R2757" s="25" t="s">
        <v>3635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31"/>
        <v>2755</v>
      </c>
      <c r="B2758" s="25" t="s">
        <v>3576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3574</v>
      </c>
      <c r="I2758" s="25" t="s">
        <v>4211</v>
      </c>
      <c r="J2758" s="25">
        <v>5</v>
      </c>
      <c r="K2758" s="25">
        <v>5</v>
      </c>
      <c r="L2758" s="25">
        <f t="shared" si="334"/>
        <v>0</v>
      </c>
      <c r="M2758" s="25" t="s">
        <v>3634</v>
      </c>
      <c r="N2758" s="45">
        <v>45918</v>
      </c>
      <c r="O2758" s="54">
        <v>457187.5</v>
      </c>
      <c r="P2758" s="25" t="s">
        <v>3578</v>
      </c>
      <c r="Q2758" s="25" t="s">
        <v>637</v>
      </c>
      <c r="R2758" s="25" t="s">
        <v>3635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31"/>
        <v>2756</v>
      </c>
      <c r="B2759" s="25" t="s">
        <v>3576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4212</v>
      </c>
      <c r="J2759" s="25">
        <v>1</v>
      </c>
      <c r="K2759" s="25">
        <v>1</v>
      </c>
      <c r="L2759" s="25">
        <f t="shared" si="334"/>
        <v>0</v>
      </c>
      <c r="M2759" s="25" t="s">
        <v>3666</v>
      </c>
      <c r="N2759" s="45">
        <v>45920</v>
      </c>
      <c r="O2759" s="54">
        <v>75950</v>
      </c>
      <c r="P2759" s="25" t="s">
        <v>3577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31"/>
        <v>2757</v>
      </c>
      <c r="B2760" s="25" t="s">
        <v>3576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3575</v>
      </c>
      <c r="I2760" s="25" t="s">
        <v>4213</v>
      </c>
      <c r="J2760" s="25">
        <v>1</v>
      </c>
      <c r="K2760" s="25">
        <v>1</v>
      </c>
      <c r="L2760" s="25">
        <f t="shared" si="334"/>
        <v>0</v>
      </c>
      <c r="M2760" s="25" t="s">
        <v>3681</v>
      </c>
      <c r="N2760" s="45">
        <v>45918</v>
      </c>
      <c r="O2760" s="54">
        <v>0</v>
      </c>
      <c r="P2760" s="25" t="s">
        <v>3578</v>
      </c>
      <c r="Q2760" s="25" t="s">
        <v>637</v>
      </c>
      <c r="R2760" s="25" t="s">
        <v>3635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3625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3360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2793</v>
      </c>
      <c r="I2762" s="25" t="s">
        <v>4151</v>
      </c>
      <c r="J2762" s="25">
        <v>4</v>
      </c>
      <c r="K2762" s="25">
        <v>4</v>
      </c>
      <c r="L2762" s="25">
        <f t="shared" si="334"/>
        <v>0</v>
      </c>
      <c r="M2762" s="25" t="s">
        <v>3627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3360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3582</v>
      </c>
      <c r="I2763" s="25" t="s">
        <v>4214</v>
      </c>
      <c r="J2763" s="25">
        <v>1</v>
      </c>
      <c r="K2763" s="25">
        <v>1</v>
      </c>
      <c r="L2763" s="25">
        <f t="shared" si="334"/>
        <v>0</v>
      </c>
      <c r="M2763" s="25" t="s">
        <v>4693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4694</v>
      </c>
      <c r="U2763" s="25" t="s">
        <v>3360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3603</v>
      </c>
      <c r="I2764" s="25" t="s">
        <v>4215</v>
      </c>
      <c r="J2764" s="25">
        <v>1</v>
      </c>
      <c r="K2764" s="25">
        <v>1</v>
      </c>
      <c r="L2764" s="25">
        <f t="shared" si="334"/>
        <v>0</v>
      </c>
      <c r="M2764" s="25" t="s">
        <v>3669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3604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31"/>
        <v>2762</v>
      </c>
      <c r="B2765" s="25" t="s">
        <v>3583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3586</v>
      </c>
      <c r="I2765" s="25" t="s">
        <v>4216</v>
      </c>
      <c r="J2765" s="25">
        <v>1</v>
      </c>
      <c r="K2765" s="25">
        <v>1</v>
      </c>
      <c r="L2765" s="25">
        <f t="shared" si="334"/>
        <v>0</v>
      </c>
      <c r="M2765" s="25" t="s">
        <v>3623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3595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31"/>
        <v>2763</v>
      </c>
      <c r="B2766" s="25" t="s">
        <v>3583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3587</v>
      </c>
      <c r="I2766" s="25" t="s">
        <v>4217</v>
      </c>
      <c r="J2766" s="25">
        <v>1</v>
      </c>
      <c r="K2766" s="25">
        <v>1</v>
      </c>
      <c r="L2766" s="25">
        <f t="shared" si="334"/>
        <v>0</v>
      </c>
      <c r="M2766" s="25" t="s">
        <v>3636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3595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x14ac:dyDescent="0.25">
      <c r="A2767" s="25">
        <f t="shared" si="331"/>
        <v>2764</v>
      </c>
      <c r="B2767" s="25" t="s">
        <v>3583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3588</v>
      </c>
      <c r="I2767" s="25" t="s">
        <v>4218</v>
      </c>
      <c r="J2767" s="25">
        <v>1</v>
      </c>
      <c r="K2767" s="25">
        <v>1</v>
      </c>
      <c r="L2767" s="25">
        <f t="shared" si="334"/>
        <v>0</v>
      </c>
      <c r="M2767" s="25" t="s">
        <v>3671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3595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31"/>
        <v>2765</v>
      </c>
      <c r="B2768" s="25" t="s">
        <v>3583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3589</v>
      </c>
      <c r="I2768" s="25" t="s">
        <v>4219</v>
      </c>
      <c r="J2768" s="25">
        <v>1</v>
      </c>
      <c r="K2768" s="25">
        <v>1</v>
      </c>
      <c r="L2768" s="25">
        <f t="shared" si="334"/>
        <v>0</v>
      </c>
      <c r="M2768" s="25" t="s">
        <v>3672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3595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31"/>
        <v>2766</v>
      </c>
      <c r="B2769" s="25" t="s">
        <v>3583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4140</v>
      </c>
      <c r="J2769" s="25">
        <v>2</v>
      </c>
      <c r="K2769" s="25">
        <v>2</v>
      </c>
      <c r="L2769" s="25">
        <f t="shared" si="334"/>
        <v>0</v>
      </c>
      <c r="M2769" s="25" t="s">
        <v>3673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3595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31"/>
        <v>2767</v>
      </c>
      <c r="B2770" s="25" t="s">
        <v>3583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3590</v>
      </c>
      <c r="I2770" s="25" t="s">
        <v>4220</v>
      </c>
      <c r="J2770" s="25">
        <v>1</v>
      </c>
      <c r="K2770" s="25">
        <v>1</v>
      </c>
      <c r="L2770" s="25">
        <f t="shared" si="334"/>
        <v>0</v>
      </c>
      <c r="M2770" s="25" t="s">
        <v>3664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3595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31"/>
        <v>2768</v>
      </c>
      <c r="B2771" s="25" t="s">
        <v>3583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3591</v>
      </c>
      <c r="I2771" s="25" t="s">
        <v>4221</v>
      </c>
      <c r="J2771" s="25">
        <v>1</v>
      </c>
      <c r="K2771" s="25">
        <v>1</v>
      </c>
      <c r="L2771" s="25">
        <f t="shared" si="334"/>
        <v>0</v>
      </c>
      <c r="M2771" s="25" t="s">
        <v>3626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3595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31"/>
        <v>2769</v>
      </c>
      <c r="B2772" s="25" t="s">
        <v>3583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3592</v>
      </c>
      <c r="I2772" s="25" t="s">
        <v>4222</v>
      </c>
      <c r="J2772" s="25">
        <v>1</v>
      </c>
      <c r="K2772" s="25">
        <v>1</v>
      </c>
      <c r="L2772" s="25">
        <f t="shared" si="334"/>
        <v>0</v>
      </c>
      <c r="M2772" s="25" t="s">
        <v>3620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3595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31"/>
        <v>2770</v>
      </c>
      <c r="B2773" s="25" t="s">
        <v>3583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4141</v>
      </c>
      <c r="J2773" s="25">
        <v>1</v>
      </c>
      <c r="K2773" s="25">
        <v>1</v>
      </c>
      <c r="L2773" s="25">
        <f t="shared" si="334"/>
        <v>0</v>
      </c>
      <c r="M2773" s="25" t="s">
        <v>3672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3595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331"/>
        <v>2771</v>
      </c>
      <c r="B2774" s="25" t="s">
        <v>3583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3593</v>
      </c>
      <c r="I2774" s="25" t="s">
        <v>4223</v>
      </c>
      <c r="J2774" s="25">
        <v>3</v>
      </c>
      <c r="K2774" s="25">
        <v>3</v>
      </c>
      <c r="L2774" s="25">
        <f t="shared" si="334"/>
        <v>0</v>
      </c>
      <c r="M2774" s="25" t="s">
        <v>3674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3595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331"/>
        <v>2772</v>
      </c>
      <c r="B2775" s="25" t="s">
        <v>3583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4148</v>
      </c>
      <c r="J2775" s="25">
        <v>1</v>
      </c>
      <c r="K2775" s="25">
        <v>1</v>
      </c>
      <c r="L2775" s="25">
        <f t="shared" si="334"/>
        <v>0</v>
      </c>
      <c r="M2775" s="25" t="s">
        <v>3637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3595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31"/>
        <v>2773</v>
      </c>
      <c r="B2776" s="25" t="s">
        <v>3584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4054</v>
      </c>
      <c r="J2776" s="25">
        <v>1</v>
      </c>
      <c r="K2776" s="25">
        <v>1</v>
      </c>
      <c r="L2776" s="25">
        <f t="shared" si="334"/>
        <v>0</v>
      </c>
      <c r="M2776" s="25" t="s">
        <v>3641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31"/>
        <v>2774</v>
      </c>
      <c r="B2777" s="25" t="s">
        <v>3584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4055</v>
      </c>
      <c r="J2777" s="25">
        <v>1</v>
      </c>
      <c r="K2777" s="25">
        <v>1</v>
      </c>
      <c r="L2777" s="25">
        <f t="shared" si="334"/>
        <v>0</v>
      </c>
      <c r="M2777" s="25" t="s">
        <v>3641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31"/>
        <v>2775</v>
      </c>
      <c r="B2778" s="25" t="s">
        <v>3584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4056</v>
      </c>
      <c r="J2778" s="25">
        <v>1</v>
      </c>
      <c r="K2778" s="25">
        <v>1</v>
      </c>
      <c r="L2778" s="25">
        <f t="shared" si="334"/>
        <v>0</v>
      </c>
      <c r="M2778" s="25" t="s">
        <v>3641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31"/>
        <v>2776</v>
      </c>
      <c r="B2779" s="25" t="s">
        <v>3584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4057</v>
      </c>
      <c r="J2779" s="25">
        <v>1</v>
      </c>
      <c r="K2779" s="25">
        <v>1</v>
      </c>
      <c r="L2779" s="25">
        <f t="shared" si="334"/>
        <v>0</v>
      </c>
      <c r="M2779" s="25" t="s">
        <v>3641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31"/>
        <v>2777</v>
      </c>
      <c r="B2780" s="25" t="s">
        <v>3584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4058</v>
      </c>
      <c r="J2780" s="25">
        <v>1</v>
      </c>
      <c r="K2780" s="25">
        <v>1</v>
      </c>
      <c r="L2780" s="25">
        <f t="shared" si="334"/>
        <v>0</v>
      </c>
      <c r="M2780" s="25" t="s">
        <v>3641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31"/>
        <v>2778</v>
      </c>
      <c r="B2781" s="25" t="s">
        <v>3584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4059</v>
      </c>
      <c r="J2781" s="25">
        <v>1</v>
      </c>
      <c r="K2781" s="25">
        <v>1</v>
      </c>
      <c r="L2781" s="25">
        <f t="shared" si="334"/>
        <v>0</v>
      </c>
      <c r="M2781" s="25" t="s">
        <v>3641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31"/>
        <v>2779</v>
      </c>
      <c r="B2782" s="25" t="s">
        <v>3584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4060</v>
      </c>
      <c r="J2782" s="25">
        <v>1</v>
      </c>
      <c r="K2782" s="25">
        <v>1</v>
      </c>
      <c r="L2782" s="25">
        <f t="shared" si="334"/>
        <v>0</v>
      </c>
      <c r="M2782" s="25" t="s">
        <v>3641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31"/>
        <v>2780</v>
      </c>
      <c r="B2783" s="25" t="s">
        <v>3584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4061</v>
      </c>
      <c r="J2783" s="25">
        <v>1</v>
      </c>
      <c r="K2783" s="25">
        <v>1</v>
      </c>
      <c r="L2783" s="25">
        <f t="shared" si="334"/>
        <v>0</v>
      </c>
      <c r="M2783" s="25" t="s">
        <v>3641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31"/>
        <v>2781</v>
      </c>
      <c r="B2784" s="25" t="s">
        <v>3584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4062</v>
      </c>
      <c r="J2784" s="25">
        <v>1</v>
      </c>
      <c r="K2784" s="25">
        <v>1</v>
      </c>
      <c r="L2784" s="25">
        <f t="shared" si="334"/>
        <v>0</v>
      </c>
      <c r="M2784" s="25" t="s">
        <v>3641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31"/>
        <v>2782</v>
      </c>
      <c r="B2785" s="25" t="s">
        <v>3584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4063</v>
      </c>
      <c r="J2785" s="25">
        <v>1</v>
      </c>
      <c r="K2785" s="25">
        <v>1</v>
      </c>
      <c r="L2785" s="25">
        <f t="shared" si="334"/>
        <v>0</v>
      </c>
      <c r="M2785" s="25" t="s">
        <v>3641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31"/>
        <v>2783</v>
      </c>
      <c r="B2786" s="25" t="s">
        <v>3584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4064</v>
      </c>
      <c r="J2786" s="25">
        <v>2</v>
      </c>
      <c r="K2786" s="25">
        <v>2</v>
      </c>
      <c r="L2786" s="25">
        <f t="shared" si="334"/>
        <v>0</v>
      </c>
      <c r="M2786" s="25" t="s">
        <v>3641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31"/>
        <v>2784</v>
      </c>
      <c r="B2787" s="25" t="s">
        <v>3584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4065</v>
      </c>
      <c r="J2787" s="25">
        <v>1</v>
      </c>
      <c r="K2787" s="25">
        <v>1</v>
      </c>
      <c r="L2787" s="25">
        <f t="shared" si="334"/>
        <v>0</v>
      </c>
      <c r="M2787" s="25" t="s">
        <v>3641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31"/>
        <v>2785</v>
      </c>
      <c r="B2788" s="25" t="s">
        <v>3584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4066</v>
      </c>
      <c r="J2788" s="25">
        <v>1</v>
      </c>
      <c r="K2788" s="25">
        <v>1</v>
      </c>
      <c r="L2788" s="25">
        <f t="shared" si="334"/>
        <v>0</v>
      </c>
      <c r="M2788" s="25" t="s">
        <v>3641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31"/>
        <v>2786</v>
      </c>
      <c r="B2789" s="25" t="s">
        <v>3584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4067</v>
      </c>
      <c r="J2789" s="25">
        <v>1</v>
      </c>
      <c r="K2789" s="25">
        <v>1</v>
      </c>
      <c r="L2789" s="25">
        <f t="shared" si="334"/>
        <v>0</v>
      </c>
      <c r="M2789" s="25" t="s">
        <v>3641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31"/>
        <v>2787</v>
      </c>
      <c r="B2790" s="25" t="s">
        <v>3584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4068</v>
      </c>
      <c r="J2790" s="25">
        <v>1</v>
      </c>
      <c r="K2790" s="25">
        <v>1</v>
      </c>
      <c r="L2790" s="25">
        <f t="shared" si="334"/>
        <v>0</v>
      </c>
      <c r="M2790" s="25" t="s">
        <v>3641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31"/>
        <v>2788</v>
      </c>
      <c r="B2791" s="25" t="s">
        <v>3584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4069</v>
      </c>
      <c r="J2791" s="25">
        <v>1</v>
      </c>
      <c r="K2791" s="25">
        <v>1</v>
      </c>
      <c r="L2791" s="25">
        <f t="shared" si="334"/>
        <v>0</v>
      </c>
      <c r="M2791" s="25" t="s">
        <v>3641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31"/>
        <v>2789</v>
      </c>
      <c r="B2792" s="25" t="s">
        <v>3584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4070</v>
      </c>
      <c r="J2792" s="25">
        <v>1</v>
      </c>
      <c r="K2792" s="25">
        <v>1</v>
      </c>
      <c r="L2792" s="25">
        <f t="shared" si="334"/>
        <v>0</v>
      </c>
      <c r="M2792" s="25" t="s">
        <v>3641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31"/>
        <v>2790</v>
      </c>
      <c r="B2793" s="25" t="s">
        <v>3584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4071</v>
      </c>
      <c r="J2793" s="25">
        <v>1</v>
      </c>
      <c r="K2793" s="25">
        <v>1</v>
      </c>
      <c r="L2793" s="25">
        <f t="shared" si="334"/>
        <v>0</v>
      </c>
      <c r="M2793" s="25" t="s">
        <v>3641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31"/>
        <v>2791</v>
      </c>
      <c r="B2794" s="25" t="s">
        <v>3584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4072</v>
      </c>
      <c r="J2794" s="25">
        <v>1</v>
      </c>
      <c r="K2794" s="25">
        <v>1</v>
      </c>
      <c r="L2794" s="25">
        <f t="shared" si="334"/>
        <v>0</v>
      </c>
      <c r="M2794" s="25" t="s">
        <v>3641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31"/>
        <v>2792</v>
      </c>
      <c r="B2795" s="25" t="s">
        <v>3584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4073</v>
      </c>
      <c r="J2795" s="25">
        <v>1</v>
      </c>
      <c r="K2795" s="25">
        <v>1</v>
      </c>
      <c r="L2795" s="25">
        <f t="shared" si="334"/>
        <v>0</v>
      </c>
      <c r="M2795" s="25" t="s">
        <v>3641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31"/>
        <v>2793</v>
      </c>
      <c r="B2796" s="25" t="s">
        <v>3584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4074</v>
      </c>
      <c r="J2796" s="25">
        <v>1</v>
      </c>
      <c r="K2796" s="25">
        <v>1</v>
      </c>
      <c r="L2796" s="25">
        <f t="shared" si="334"/>
        <v>0</v>
      </c>
      <c r="M2796" s="25" t="s">
        <v>3640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31"/>
        <v>2794</v>
      </c>
      <c r="B2797" s="25" t="s">
        <v>3584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4075</v>
      </c>
      <c r="J2797" s="25">
        <v>1</v>
      </c>
      <c r="K2797" s="25">
        <v>1</v>
      </c>
      <c r="L2797" s="25">
        <f t="shared" si="334"/>
        <v>0</v>
      </c>
      <c r="M2797" s="25" t="s">
        <v>3640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31"/>
        <v>2795</v>
      </c>
      <c r="B2798" s="25" t="s">
        <v>3584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4076</v>
      </c>
      <c r="J2798" s="25">
        <v>1</v>
      </c>
      <c r="K2798" s="25">
        <v>1</v>
      </c>
      <c r="L2798" s="25">
        <f t="shared" si="334"/>
        <v>0</v>
      </c>
      <c r="M2798" s="25" t="s">
        <v>3640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31"/>
        <v>2796</v>
      </c>
      <c r="B2799" s="25" t="s">
        <v>3584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4077</v>
      </c>
      <c r="J2799" s="25">
        <v>1</v>
      </c>
      <c r="K2799" s="25">
        <v>1</v>
      </c>
      <c r="L2799" s="25">
        <f t="shared" si="334"/>
        <v>0</v>
      </c>
      <c r="M2799" s="25" t="s">
        <v>3640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31"/>
        <v>2797</v>
      </c>
      <c r="B2800" s="25" t="s">
        <v>3584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4078</v>
      </c>
      <c r="J2800" s="25">
        <v>1</v>
      </c>
      <c r="K2800" s="25">
        <v>1</v>
      </c>
      <c r="L2800" s="25">
        <f t="shared" si="334"/>
        <v>0</v>
      </c>
      <c r="M2800" s="25" t="s">
        <v>3638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31"/>
        <v>2798</v>
      </c>
      <c r="B2801" s="25" t="s">
        <v>3584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4019</v>
      </c>
      <c r="J2801" s="25">
        <v>1</v>
      </c>
      <c r="K2801" s="25">
        <v>1</v>
      </c>
      <c r="L2801" s="25">
        <f t="shared" si="334"/>
        <v>0</v>
      </c>
      <c r="M2801" s="25" t="s">
        <v>3638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31"/>
        <v>2799</v>
      </c>
      <c r="B2802" s="25" t="s">
        <v>3584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4079</v>
      </c>
      <c r="J2802" s="25">
        <v>3</v>
      </c>
      <c r="K2802" s="25">
        <v>3</v>
      </c>
      <c r="L2802" s="25">
        <f t="shared" si="334"/>
        <v>0</v>
      </c>
      <c r="M2802" s="25" t="s">
        <v>3641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31"/>
        <v>2800</v>
      </c>
      <c r="B2803" s="25" t="s">
        <v>3584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4080</v>
      </c>
      <c r="J2803" s="25">
        <v>1</v>
      </c>
      <c r="K2803" s="25">
        <v>1</v>
      </c>
      <c r="L2803" s="25">
        <f t="shared" si="334"/>
        <v>0</v>
      </c>
      <c r="M2803" s="25" t="s">
        <v>3641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31"/>
        <v>2801</v>
      </c>
      <c r="B2804" s="25" t="s">
        <v>3584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4081</v>
      </c>
      <c r="J2804" s="25">
        <v>1</v>
      </c>
      <c r="K2804" s="25">
        <v>1</v>
      </c>
      <c r="L2804" s="25">
        <f t="shared" si="334"/>
        <v>0</v>
      </c>
      <c r="M2804" s="25" t="s">
        <v>3641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331"/>
        <v>2802</v>
      </c>
      <c r="B2805" s="25" t="s">
        <v>3584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4082</v>
      </c>
      <c r="J2805" s="25">
        <v>1</v>
      </c>
      <c r="K2805" s="25">
        <v>1</v>
      </c>
      <c r="L2805" s="25">
        <f t="shared" si="334"/>
        <v>0</v>
      </c>
      <c r="M2805" s="25" t="s">
        <v>3639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331"/>
        <v>2803</v>
      </c>
      <c r="B2806" s="25" t="s">
        <v>3585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4083</v>
      </c>
      <c r="J2806" s="25">
        <v>1</v>
      </c>
      <c r="K2806" s="25">
        <v>1</v>
      </c>
      <c r="L2806" s="25">
        <f t="shared" si="334"/>
        <v>0</v>
      </c>
      <c r="M2806" s="25" t="s">
        <v>3648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ref="A2807:A2870" si="338">A2806+1</f>
        <v>2804</v>
      </c>
      <c r="B2807" s="25" t="s">
        <v>3585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4084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3665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38"/>
        <v>2805</v>
      </c>
      <c r="B2808" s="25" t="s">
        <v>3585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3939</v>
      </c>
      <c r="J2808" s="25">
        <v>1</v>
      </c>
      <c r="K2808" s="25">
        <v>1</v>
      </c>
      <c r="L2808" s="25">
        <f t="shared" si="341"/>
        <v>0</v>
      </c>
      <c r="M2808" s="25" t="s">
        <v>3648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38"/>
        <v>2806</v>
      </c>
      <c r="B2809" s="25" t="s">
        <v>3585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3940</v>
      </c>
      <c r="J2809" s="25">
        <v>1</v>
      </c>
      <c r="K2809" s="25">
        <v>1</v>
      </c>
      <c r="L2809" s="25">
        <f t="shared" si="341"/>
        <v>0</v>
      </c>
      <c r="M2809" s="25" t="s">
        <v>3665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38"/>
        <v>2807</v>
      </c>
      <c r="B2810" s="25" t="s">
        <v>3585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4085</v>
      </c>
      <c r="J2810" s="25">
        <v>3</v>
      </c>
      <c r="K2810" s="25">
        <v>3</v>
      </c>
      <c r="L2810" s="25">
        <f t="shared" si="341"/>
        <v>0</v>
      </c>
      <c r="M2810" s="25" t="s">
        <v>3665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38"/>
        <v>2808</v>
      </c>
      <c r="B2811" s="25" t="s">
        <v>3585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4086</v>
      </c>
      <c r="J2811" s="25">
        <v>1</v>
      </c>
      <c r="K2811" s="25">
        <v>1</v>
      </c>
      <c r="L2811" s="25">
        <f t="shared" si="341"/>
        <v>0</v>
      </c>
      <c r="M2811" s="25" t="s">
        <v>3648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38"/>
        <v>2809</v>
      </c>
      <c r="B2812" s="25" t="s">
        <v>3585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4087</v>
      </c>
      <c r="J2812" s="25">
        <v>1</v>
      </c>
      <c r="K2812" s="25">
        <v>1</v>
      </c>
      <c r="L2812" s="25">
        <f t="shared" si="341"/>
        <v>0</v>
      </c>
      <c r="M2812" s="25" t="s">
        <v>3648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38"/>
        <v>2810</v>
      </c>
      <c r="B2813" s="25" t="s">
        <v>3585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4088</v>
      </c>
      <c r="J2813" s="25">
        <v>1</v>
      </c>
      <c r="K2813" s="25">
        <v>1</v>
      </c>
      <c r="L2813" s="25">
        <f t="shared" si="341"/>
        <v>0</v>
      </c>
      <c r="M2813" s="25" t="s">
        <v>3648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38"/>
        <v>2811</v>
      </c>
      <c r="B2814" s="25" t="s">
        <v>3585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4089</v>
      </c>
      <c r="J2814" s="25">
        <v>1</v>
      </c>
      <c r="K2814" s="25">
        <v>1</v>
      </c>
      <c r="L2814" s="25">
        <f t="shared" si="341"/>
        <v>0</v>
      </c>
      <c r="M2814" s="25" t="s">
        <v>3648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38"/>
        <v>2812</v>
      </c>
      <c r="B2815" s="25" t="s">
        <v>3585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4090</v>
      </c>
      <c r="J2815" s="25">
        <v>1</v>
      </c>
      <c r="K2815" s="25">
        <v>1</v>
      </c>
      <c r="L2815" s="25">
        <f t="shared" si="341"/>
        <v>0</v>
      </c>
      <c r="M2815" s="25" t="s">
        <v>3648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38"/>
        <v>2813</v>
      </c>
      <c r="B2816" s="25" t="s">
        <v>3585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4091</v>
      </c>
      <c r="J2816" s="25">
        <v>1</v>
      </c>
      <c r="K2816" s="25">
        <v>1</v>
      </c>
      <c r="L2816" s="25">
        <f t="shared" si="341"/>
        <v>0</v>
      </c>
      <c r="M2816" s="25" t="s">
        <v>3648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38"/>
        <v>2814</v>
      </c>
      <c r="B2817" s="25" t="s">
        <v>3585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3957</v>
      </c>
      <c r="J2817" s="25">
        <v>1</v>
      </c>
      <c r="K2817" s="25">
        <v>1</v>
      </c>
      <c r="L2817" s="25">
        <f t="shared" si="341"/>
        <v>0</v>
      </c>
      <c r="M2817" s="25" t="s">
        <v>3661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38"/>
        <v>2815</v>
      </c>
      <c r="B2818" s="25" t="s">
        <v>3585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4092</v>
      </c>
      <c r="J2818" s="25">
        <v>2</v>
      </c>
      <c r="K2818" s="25">
        <v>2</v>
      </c>
      <c r="L2818" s="25">
        <f t="shared" si="341"/>
        <v>0</v>
      </c>
      <c r="M2818" s="25" t="s">
        <v>3648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38"/>
        <v>2816</v>
      </c>
      <c r="B2819" s="25" t="s">
        <v>3585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4093</v>
      </c>
      <c r="J2819" s="25">
        <v>5</v>
      </c>
      <c r="K2819" s="25">
        <v>5</v>
      </c>
      <c r="L2819" s="25">
        <f t="shared" si="341"/>
        <v>0</v>
      </c>
      <c r="M2819" s="25" t="s">
        <v>3663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38"/>
        <v>2817</v>
      </c>
      <c r="B2820" s="25" t="s">
        <v>3585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4094</v>
      </c>
      <c r="J2820" s="25">
        <v>3</v>
      </c>
      <c r="K2820" s="25">
        <v>3</v>
      </c>
      <c r="L2820" s="25">
        <f t="shared" si="341"/>
        <v>0</v>
      </c>
      <c r="M2820" s="25" t="s">
        <v>3648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38"/>
        <v>2818</v>
      </c>
      <c r="B2821" s="25" t="s">
        <v>3585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4095</v>
      </c>
      <c r="J2821" s="25">
        <v>3</v>
      </c>
      <c r="K2821" s="25">
        <v>3</v>
      </c>
      <c r="L2821" s="25">
        <f t="shared" si="341"/>
        <v>0</v>
      </c>
      <c r="M2821" s="25" t="s">
        <v>3648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38"/>
        <v>2819</v>
      </c>
      <c r="B2822" s="25" t="s">
        <v>3585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4096</v>
      </c>
      <c r="J2822" s="25">
        <v>2</v>
      </c>
      <c r="K2822" s="25">
        <v>2</v>
      </c>
      <c r="L2822" s="25">
        <f t="shared" si="341"/>
        <v>0</v>
      </c>
      <c r="M2822" s="25" t="s">
        <v>3642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3696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x14ac:dyDescent="0.25">
      <c r="A2823" s="25">
        <f t="shared" si="338"/>
        <v>2820</v>
      </c>
      <c r="B2823" s="25" t="s">
        <v>3585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3907</v>
      </c>
      <c r="J2823" s="25">
        <v>3</v>
      </c>
      <c r="K2823" s="25">
        <v>3</v>
      </c>
      <c r="L2823" s="25">
        <f t="shared" si="341"/>
        <v>0</v>
      </c>
      <c r="M2823" s="25" t="s">
        <v>3648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38"/>
        <v>2821</v>
      </c>
      <c r="B2824" s="25" t="s">
        <v>3585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4097</v>
      </c>
      <c r="J2824" s="25">
        <v>2</v>
      </c>
      <c r="K2824" s="25">
        <v>2</v>
      </c>
      <c r="L2824" s="25">
        <f t="shared" si="341"/>
        <v>0</v>
      </c>
      <c r="M2824" s="25" t="s">
        <v>3648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38"/>
        <v>2822</v>
      </c>
      <c r="B2825" s="25" t="s">
        <v>3585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4098</v>
      </c>
      <c r="J2825" s="25">
        <v>3</v>
      </c>
      <c r="K2825" s="25">
        <v>3</v>
      </c>
      <c r="L2825" s="25">
        <f t="shared" si="341"/>
        <v>0</v>
      </c>
      <c r="M2825" s="25" t="s">
        <v>3648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38"/>
        <v>2823</v>
      </c>
      <c r="B2826" s="25" t="s">
        <v>3585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4099</v>
      </c>
      <c r="J2826" s="25">
        <v>1</v>
      </c>
      <c r="K2826" s="25">
        <v>1</v>
      </c>
      <c r="L2826" s="25">
        <f t="shared" si="341"/>
        <v>0</v>
      </c>
      <c r="M2826" s="25" t="s">
        <v>3680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38"/>
        <v>2824</v>
      </c>
      <c r="B2827" s="25" t="s">
        <v>3585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4100</v>
      </c>
      <c r="J2827" s="25">
        <v>3</v>
      </c>
      <c r="K2827" s="25">
        <v>3</v>
      </c>
      <c r="L2827" s="25">
        <f t="shared" si="341"/>
        <v>0</v>
      </c>
      <c r="M2827" s="25" t="s">
        <v>3648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38"/>
        <v>2825</v>
      </c>
      <c r="B2828" s="25" t="s">
        <v>3585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4101</v>
      </c>
      <c r="J2828" s="25">
        <v>3</v>
      </c>
      <c r="K2828" s="25">
        <v>3</v>
      </c>
      <c r="L2828" s="25">
        <f t="shared" si="341"/>
        <v>0</v>
      </c>
      <c r="M2828" s="25" t="s">
        <v>3648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38"/>
        <v>2826</v>
      </c>
      <c r="B2829" s="25" t="s">
        <v>3585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4102</v>
      </c>
      <c r="J2829" s="25">
        <v>1</v>
      </c>
      <c r="K2829" s="25">
        <v>1</v>
      </c>
      <c r="L2829" s="25">
        <f t="shared" si="341"/>
        <v>0</v>
      </c>
      <c r="M2829" s="25" t="s">
        <v>3653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38"/>
        <v>2827</v>
      </c>
      <c r="B2830" s="25" t="s">
        <v>3585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4103</v>
      </c>
      <c r="J2830" s="25">
        <v>1</v>
      </c>
      <c r="K2830" s="25">
        <v>1</v>
      </c>
      <c r="L2830" s="25">
        <f t="shared" si="341"/>
        <v>0</v>
      </c>
      <c r="M2830" s="25" t="s">
        <v>3653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38"/>
        <v>2828</v>
      </c>
      <c r="B2831" s="25" t="s">
        <v>3585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4104</v>
      </c>
      <c r="J2831" s="25">
        <v>1</v>
      </c>
      <c r="K2831" s="25">
        <v>1</v>
      </c>
      <c r="L2831" s="25">
        <f t="shared" si="341"/>
        <v>0</v>
      </c>
      <c r="M2831" s="25" t="s">
        <v>3653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38"/>
        <v>2829</v>
      </c>
      <c r="B2832" s="25" t="s">
        <v>3585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4105</v>
      </c>
      <c r="J2832" s="25">
        <v>1</v>
      </c>
      <c r="K2832" s="25">
        <v>1</v>
      </c>
      <c r="L2832" s="25">
        <f t="shared" si="341"/>
        <v>0</v>
      </c>
      <c r="M2832" s="25" t="s">
        <v>3657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38"/>
        <v>2830</v>
      </c>
      <c r="B2833" s="25" t="s">
        <v>3585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4106</v>
      </c>
      <c r="J2833" s="25">
        <v>2</v>
      </c>
      <c r="K2833" s="25">
        <v>2</v>
      </c>
      <c r="L2833" s="25">
        <f t="shared" si="341"/>
        <v>0</v>
      </c>
      <c r="M2833" s="25" t="s">
        <v>3658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38"/>
        <v>2831</v>
      </c>
      <c r="B2834" s="25" t="s">
        <v>3585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4107</v>
      </c>
      <c r="J2834" s="25">
        <v>1</v>
      </c>
      <c r="K2834" s="25">
        <v>1</v>
      </c>
      <c r="L2834" s="25">
        <f t="shared" si="341"/>
        <v>0</v>
      </c>
      <c r="M2834" s="25" t="s">
        <v>3653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38"/>
        <v>2832</v>
      </c>
      <c r="B2835" s="25" t="s">
        <v>3585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4108</v>
      </c>
      <c r="J2835" s="25">
        <v>3</v>
      </c>
      <c r="K2835" s="25">
        <v>3</v>
      </c>
      <c r="L2835" s="25">
        <f t="shared" si="341"/>
        <v>0</v>
      </c>
      <c r="M2835" s="25" t="s">
        <v>3648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38"/>
        <v>2833</v>
      </c>
      <c r="B2836" s="25" t="s">
        <v>3585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4109</v>
      </c>
      <c r="J2836" s="25">
        <v>1</v>
      </c>
      <c r="K2836" s="25">
        <v>1</v>
      </c>
      <c r="L2836" s="25">
        <f t="shared" si="341"/>
        <v>0</v>
      </c>
      <c r="M2836" s="25" t="s">
        <v>3738</v>
      </c>
      <c r="N2836" s="45">
        <v>45929</v>
      </c>
      <c r="O2836" s="54">
        <v>38843</v>
      </c>
      <c r="P2836" s="25" t="s">
        <v>3737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x14ac:dyDescent="0.25">
      <c r="A2837" s="25">
        <f t="shared" si="338"/>
        <v>2834</v>
      </c>
      <c r="B2837" s="25" t="s">
        <v>3585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4110</v>
      </c>
      <c r="J2837" s="25">
        <v>3</v>
      </c>
      <c r="K2837" s="25">
        <v>3</v>
      </c>
      <c r="L2837" s="25">
        <f t="shared" si="341"/>
        <v>0</v>
      </c>
      <c r="M2837" s="25" t="s">
        <v>3648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38"/>
        <v>2835</v>
      </c>
      <c r="B2838" s="25" t="s">
        <v>3585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3819</v>
      </c>
      <c r="J2838" s="25">
        <v>3</v>
      </c>
      <c r="K2838" s="25">
        <v>3</v>
      </c>
      <c r="L2838" s="25">
        <f t="shared" si="341"/>
        <v>0</v>
      </c>
      <c r="M2838" s="25" t="s">
        <v>3648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38"/>
        <v>2836</v>
      </c>
      <c r="B2839" s="25" t="s">
        <v>3585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4111</v>
      </c>
      <c r="J2839" s="25">
        <v>1</v>
      </c>
      <c r="K2839" s="25">
        <v>1</v>
      </c>
      <c r="L2839" s="25">
        <f t="shared" si="341"/>
        <v>0</v>
      </c>
      <c r="M2839" s="25" t="s">
        <v>3667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38"/>
        <v>2837</v>
      </c>
      <c r="B2840" s="25" t="s">
        <v>3585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4112</v>
      </c>
      <c r="J2840" s="25">
        <v>1</v>
      </c>
      <c r="K2840" s="25">
        <v>1</v>
      </c>
      <c r="L2840" s="25">
        <f t="shared" si="341"/>
        <v>0</v>
      </c>
      <c r="M2840" s="25" t="s">
        <v>3648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38"/>
        <v>2838</v>
      </c>
      <c r="B2841" s="25" t="s">
        <v>3585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4113</v>
      </c>
      <c r="J2841" s="25">
        <v>3</v>
      </c>
      <c r="K2841" s="25">
        <v>3</v>
      </c>
      <c r="L2841" s="25">
        <f t="shared" si="341"/>
        <v>0</v>
      </c>
      <c r="M2841" s="25" t="s">
        <v>3648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38"/>
        <v>2839</v>
      </c>
      <c r="B2842" s="25" t="s">
        <v>3585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3828</v>
      </c>
      <c r="J2842" s="25">
        <v>2</v>
      </c>
      <c r="K2842" s="25">
        <v>2</v>
      </c>
      <c r="L2842" s="25">
        <f t="shared" si="341"/>
        <v>0</v>
      </c>
      <c r="M2842" s="25" t="s">
        <v>3648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38"/>
        <v>2840</v>
      </c>
      <c r="B2843" s="25" t="s">
        <v>3585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4114</v>
      </c>
      <c r="J2843" s="25">
        <v>1</v>
      </c>
      <c r="K2843" s="25">
        <v>1</v>
      </c>
      <c r="L2843" s="25">
        <f t="shared" si="341"/>
        <v>0</v>
      </c>
      <c r="M2843" s="25" t="s">
        <v>3649</v>
      </c>
      <c r="N2843" s="45">
        <v>45920</v>
      </c>
      <c r="O2843" s="54">
        <v>71610</v>
      </c>
      <c r="P2843" s="25" t="s">
        <v>3594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38"/>
        <v>2841</v>
      </c>
      <c r="B2844" s="25" t="s">
        <v>3585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3829</v>
      </c>
      <c r="J2844" s="25">
        <v>3</v>
      </c>
      <c r="K2844" s="25">
        <v>3</v>
      </c>
      <c r="L2844" s="25">
        <f t="shared" si="341"/>
        <v>0</v>
      </c>
      <c r="M2844" s="25" t="s">
        <v>3648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38"/>
        <v>2842</v>
      </c>
      <c r="B2845" s="25" t="s">
        <v>3585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4115</v>
      </c>
      <c r="J2845" s="25">
        <v>4</v>
      </c>
      <c r="K2845" s="25">
        <v>4</v>
      </c>
      <c r="L2845" s="25">
        <f t="shared" si="341"/>
        <v>0</v>
      </c>
      <c r="M2845" s="25" t="s">
        <v>3651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38"/>
        <v>2843</v>
      </c>
      <c r="B2846" s="25" t="s">
        <v>3585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4116</v>
      </c>
      <c r="J2846" s="25">
        <v>1</v>
      </c>
      <c r="K2846" s="25">
        <v>1</v>
      </c>
      <c r="L2846" s="25">
        <f t="shared" si="341"/>
        <v>0</v>
      </c>
      <c r="M2846" s="25" t="s">
        <v>3668</v>
      </c>
      <c r="N2846" s="45">
        <v>45920</v>
      </c>
      <c r="O2846" s="54">
        <v>27993</v>
      </c>
      <c r="P2846" s="25" t="s">
        <v>3596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38"/>
        <v>2844</v>
      </c>
      <c r="B2847" s="25" t="s">
        <v>3585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4117</v>
      </c>
      <c r="J2847" s="25">
        <v>1</v>
      </c>
      <c r="K2847" s="25">
        <v>1</v>
      </c>
      <c r="L2847" s="25">
        <f t="shared" si="341"/>
        <v>0</v>
      </c>
      <c r="M2847" s="25" t="s">
        <v>3659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38"/>
        <v>2845</v>
      </c>
      <c r="B2848" s="25" t="s">
        <v>3585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4118</v>
      </c>
      <c r="J2848" s="25">
        <v>6</v>
      </c>
      <c r="K2848" s="25">
        <v>6</v>
      </c>
      <c r="L2848" s="25">
        <f t="shared" si="341"/>
        <v>0</v>
      </c>
      <c r="M2848" s="25" t="s">
        <v>3660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38"/>
        <v>2846</v>
      </c>
      <c r="B2849" s="25" t="s">
        <v>3585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4038</v>
      </c>
      <c r="J2849" s="25">
        <v>1</v>
      </c>
      <c r="K2849" s="25">
        <v>1</v>
      </c>
      <c r="L2849" s="25">
        <f t="shared" si="341"/>
        <v>0</v>
      </c>
      <c r="M2849" s="25" t="s">
        <v>3655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38"/>
        <v>2847</v>
      </c>
      <c r="B2850" s="25" t="s">
        <v>3585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4119</v>
      </c>
      <c r="J2850" s="25">
        <v>1</v>
      </c>
      <c r="K2850" s="25">
        <v>1</v>
      </c>
      <c r="L2850" s="25">
        <f t="shared" si="341"/>
        <v>0</v>
      </c>
      <c r="M2850" s="25" t="s">
        <v>3661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38"/>
        <v>2848</v>
      </c>
      <c r="B2851" s="25" t="s">
        <v>3585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4120</v>
      </c>
      <c r="J2851" s="25">
        <v>1</v>
      </c>
      <c r="K2851" s="25">
        <v>1</v>
      </c>
      <c r="L2851" s="25">
        <f t="shared" si="341"/>
        <v>0</v>
      </c>
      <c r="M2851" s="25" t="s">
        <v>3647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38"/>
        <v>2849</v>
      </c>
      <c r="B2852" s="25" t="s">
        <v>3585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4121</v>
      </c>
      <c r="J2852" s="25">
        <v>1</v>
      </c>
      <c r="K2852" s="25">
        <v>1</v>
      </c>
      <c r="L2852" s="25">
        <f t="shared" si="341"/>
        <v>0</v>
      </c>
      <c r="M2852" s="25" t="s">
        <v>3662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3615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38"/>
        <v>2850</v>
      </c>
      <c r="B2853" s="25" t="s">
        <v>3585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4122</v>
      </c>
      <c r="J2853" s="25">
        <v>1</v>
      </c>
      <c r="K2853" s="25">
        <v>1</v>
      </c>
      <c r="L2853" s="25">
        <f t="shared" si="341"/>
        <v>0</v>
      </c>
      <c r="M2853" s="25" t="s">
        <v>3662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3615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38"/>
        <v>2851</v>
      </c>
      <c r="B2854" s="25" t="s">
        <v>3585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4123</v>
      </c>
      <c r="J2854" s="25">
        <v>1</v>
      </c>
      <c r="K2854" s="25">
        <v>1</v>
      </c>
      <c r="L2854" s="25">
        <f t="shared" si="341"/>
        <v>0</v>
      </c>
      <c r="M2854" s="25" t="s">
        <v>3662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3615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38"/>
        <v>2852</v>
      </c>
      <c r="B2855" s="25" t="s">
        <v>3585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4124</v>
      </c>
      <c r="J2855" s="25">
        <v>1</v>
      </c>
      <c r="K2855" s="25">
        <v>1</v>
      </c>
      <c r="L2855" s="25">
        <f t="shared" si="341"/>
        <v>0</v>
      </c>
      <c r="M2855" s="25" t="s">
        <v>3662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3615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38"/>
        <v>2853</v>
      </c>
      <c r="B2856" s="25" t="s">
        <v>3585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4125</v>
      </c>
      <c r="J2856" s="25">
        <v>1</v>
      </c>
      <c r="K2856" s="25">
        <v>1</v>
      </c>
      <c r="L2856" s="25">
        <f t="shared" si="341"/>
        <v>0</v>
      </c>
      <c r="M2856" s="25" t="s">
        <v>3662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3615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38"/>
        <v>2854</v>
      </c>
      <c r="B2857" s="25" t="s">
        <v>3585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4126</v>
      </c>
      <c r="J2857" s="25">
        <v>1</v>
      </c>
      <c r="K2857" s="25">
        <v>1</v>
      </c>
      <c r="L2857" s="25">
        <f t="shared" si="341"/>
        <v>0</v>
      </c>
      <c r="M2857" s="25" t="s">
        <v>3662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3615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38"/>
        <v>2855</v>
      </c>
      <c r="B2858" s="25" t="s">
        <v>3585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4127</v>
      </c>
      <c r="J2858" s="25">
        <v>1</v>
      </c>
      <c r="K2858" s="25">
        <v>1</v>
      </c>
      <c r="L2858" s="25">
        <f t="shared" si="341"/>
        <v>0</v>
      </c>
      <c r="M2858" s="25" t="s">
        <v>3662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3615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38"/>
        <v>2856</v>
      </c>
      <c r="B2859" s="25" t="s">
        <v>3585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4128</v>
      </c>
      <c r="J2859" s="25">
        <v>1</v>
      </c>
      <c r="K2859" s="25">
        <v>1</v>
      </c>
      <c r="L2859" s="25">
        <f t="shared" si="341"/>
        <v>0</v>
      </c>
      <c r="M2859" s="25" t="s">
        <v>3662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3615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38"/>
        <v>2857</v>
      </c>
      <c r="B2860" s="25" t="s">
        <v>3585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4129</v>
      </c>
      <c r="J2860" s="25">
        <v>1</v>
      </c>
      <c r="K2860" s="25">
        <v>1</v>
      </c>
      <c r="L2860" s="25">
        <f t="shared" si="341"/>
        <v>0</v>
      </c>
      <c r="M2860" s="25" t="s">
        <v>3662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3615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38"/>
        <v>2858</v>
      </c>
      <c r="B2861" s="25" t="s">
        <v>3585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4130</v>
      </c>
      <c r="J2861" s="25">
        <v>1</v>
      </c>
      <c r="K2861" s="25">
        <v>1</v>
      </c>
      <c r="L2861" s="25">
        <f t="shared" si="341"/>
        <v>0</v>
      </c>
      <c r="M2861" s="25" t="s">
        <v>3662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3615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38"/>
        <v>2859</v>
      </c>
      <c r="B2862" s="25" t="s">
        <v>3585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4131</v>
      </c>
      <c r="J2862" s="25">
        <v>1</v>
      </c>
      <c r="K2862" s="25">
        <v>1</v>
      </c>
      <c r="L2862" s="25">
        <f t="shared" si="341"/>
        <v>0</v>
      </c>
      <c r="M2862" s="25"/>
      <c r="N2862" s="45">
        <v>45939</v>
      </c>
      <c r="O2862" s="54"/>
      <c r="P2862" s="25" t="s">
        <v>4870</v>
      </c>
      <c r="Q2862" s="25"/>
      <c r="R2862" s="25"/>
      <c r="S2862" s="3">
        <v>4</v>
      </c>
      <c r="T2862" s="55" t="s">
        <v>3605</v>
      </c>
      <c r="U2862" s="25" t="s">
        <v>19</v>
      </c>
      <c r="V2862" s="25" t="str">
        <f>VLOOKUP(P2862,'Customer List'!B:C,2,)</f>
        <v>Banglore</v>
      </c>
      <c r="W2862" s="56" t="s">
        <v>4868</v>
      </c>
      <c r="X2862" s="45"/>
      <c r="Y2862" s="25" t="str">
        <f t="shared" si="342"/>
        <v/>
      </c>
      <c r="Z2862" s="25" t="str">
        <f t="shared" si="343"/>
        <v>Thursday</v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38"/>
        <v>2860</v>
      </c>
      <c r="B2863" s="25" t="s">
        <v>3585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4132</v>
      </c>
      <c r="J2863" s="25">
        <v>1</v>
      </c>
      <c r="K2863" s="25">
        <v>1</v>
      </c>
      <c r="L2863" s="25">
        <f t="shared" si="341"/>
        <v>0</v>
      </c>
      <c r="M2863" s="25" t="s">
        <v>3662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3615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38"/>
        <v>2861</v>
      </c>
      <c r="B2864" s="25" t="s">
        <v>3585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4133</v>
      </c>
      <c r="J2864" s="25">
        <v>1</v>
      </c>
      <c r="K2864" s="25">
        <v>1</v>
      </c>
      <c r="L2864" s="25">
        <f t="shared" si="341"/>
        <v>0</v>
      </c>
      <c r="M2864" s="25" t="s">
        <v>3662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3615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38"/>
        <v>2862</v>
      </c>
      <c r="B2865" s="25" t="s">
        <v>3585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4134</v>
      </c>
      <c r="J2865" s="25">
        <v>1</v>
      </c>
      <c r="K2865" s="25">
        <v>1</v>
      </c>
      <c r="L2865" s="25">
        <f t="shared" si="341"/>
        <v>0</v>
      </c>
      <c r="M2865" s="25" t="s">
        <v>3650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38"/>
        <v>2863</v>
      </c>
      <c r="B2866" s="25" t="s">
        <v>3585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4224</v>
      </c>
      <c r="J2866" s="25">
        <v>2</v>
      </c>
      <c r="K2866" s="25">
        <v>2</v>
      </c>
      <c r="L2866" s="25">
        <f t="shared" si="341"/>
        <v>0</v>
      </c>
      <c r="M2866" s="25" t="s">
        <v>3646</v>
      </c>
      <c r="N2866" s="45">
        <v>45920</v>
      </c>
      <c r="O2866" s="54">
        <v>231660</v>
      </c>
      <c r="P2866" s="25" t="s">
        <v>3597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38"/>
        <v>2864</v>
      </c>
      <c r="B2867" s="25" t="s">
        <v>3585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4225</v>
      </c>
      <c r="J2867" s="25">
        <v>2</v>
      </c>
      <c r="K2867" s="25">
        <v>2</v>
      </c>
      <c r="L2867" s="25">
        <f t="shared" si="341"/>
        <v>0</v>
      </c>
      <c r="M2867" s="25" t="s">
        <v>3646</v>
      </c>
      <c r="N2867" s="45">
        <v>45920</v>
      </c>
      <c r="O2867" s="54">
        <v>360360</v>
      </c>
      <c r="P2867" s="25" t="s">
        <v>3597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38"/>
        <v>2865</v>
      </c>
      <c r="B2868" s="25" t="s">
        <v>3585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4226</v>
      </c>
      <c r="J2868" s="25">
        <v>1</v>
      </c>
      <c r="K2868" s="25">
        <v>1</v>
      </c>
      <c r="L2868" s="25">
        <f t="shared" si="341"/>
        <v>0</v>
      </c>
      <c r="M2868" s="25" t="s">
        <v>3650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38"/>
        <v>2866</v>
      </c>
      <c r="B2869" s="25" t="s">
        <v>3585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4227</v>
      </c>
      <c r="J2869" s="25">
        <v>1</v>
      </c>
      <c r="K2869" s="25">
        <v>1</v>
      </c>
      <c r="L2869" s="25">
        <f t="shared" si="341"/>
        <v>0</v>
      </c>
      <c r="M2869" s="25" t="s">
        <v>3660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8"/>
        <v>2867</v>
      </c>
      <c r="B2870" s="25" t="s">
        <v>3585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4228</v>
      </c>
      <c r="J2870" s="25">
        <v>1</v>
      </c>
      <c r="K2870" s="25">
        <v>1</v>
      </c>
      <c r="L2870" s="25">
        <f t="shared" si="341"/>
        <v>0</v>
      </c>
      <c r="M2870" s="25" t="s">
        <v>3660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ref="A2871:A2934" si="345">A2870+1</f>
        <v>2868</v>
      </c>
      <c r="B2871" s="25" t="s">
        <v>3606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3607</v>
      </c>
      <c r="I2871" s="25" t="s">
        <v>4229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3676</v>
      </c>
      <c r="N2871" s="45">
        <v>45920</v>
      </c>
      <c r="O2871" s="54">
        <v>0</v>
      </c>
      <c r="P2871" s="25" t="s">
        <v>3608</v>
      </c>
      <c r="Q2871" s="25">
        <v>58155918774</v>
      </c>
      <c r="R2871" s="25" t="s">
        <v>41</v>
      </c>
      <c r="S2871" s="3">
        <v>4</v>
      </c>
      <c r="T2871" s="55" t="s">
        <v>3614</v>
      </c>
      <c r="U2871" s="25" t="s">
        <v>3360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4135</v>
      </c>
      <c r="J2872" s="25">
        <v>1</v>
      </c>
      <c r="K2872" s="25">
        <v>1</v>
      </c>
      <c r="L2872" s="25">
        <f t="shared" si="348"/>
        <v>0</v>
      </c>
      <c r="M2872" s="25" t="s">
        <v>3656</v>
      </c>
      <c r="N2872" s="45">
        <v>45920</v>
      </c>
      <c r="O2872" s="54">
        <v>12642</v>
      </c>
      <c r="P2872" s="25" t="s">
        <v>3610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4142</v>
      </c>
      <c r="J2873" s="25">
        <v>1</v>
      </c>
      <c r="K2873" s="25">
        <v>1</v>
      </c>
      <c r="L2873" s="25">
        <f t="shared" si="348"/>
        <v>0</v>
      </c>
      <c r="M2873" s="25" t="s">
        <v>3652</v>
      </c>
      <c r="N2873" s="45">
        <v>45920</v>
      </c>
      <c r="O2873" s="54">
        <v>155011.5</v>
      </c>
      <c r="P2873" s="25" t="s">
        <v>3611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4143</v>
      </c>
      <c r="J2874" s="25">
        <v>1</v>
      </c>
      <c r="K2874" s="25">
        <v>1</v>
      </c>
      <c r="L2874" s="25">
        <f t="shared" si="348"/>
        <v>0</v>
      </c>
      <c r="M2874" s="25" t="s">
        <v>3652</v>
      </c>
      <c r="N2874" s="45">
        <v>45920</v>
      </c>
      <c r="O2874" s="54">
        <v>166845</v>
      </c>
      <c r="P2874" s="25" t="s">
        <v>3611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3609</v>
      </c>
      <c r="I2875" s="25" t="s">
        <v>4230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x14ac:dyDescent="0.25">
      <c r="A2876" s="25">
        <f t="shared" si="345"/>
        <v>2873</v>
      </c>
      <c r="B2876" s="25" t="s">
        <v>3617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3618</v>
      </c>
      <c r="I2876" s="25" t="s">
        <v>4231</v>
      </c>
      <c r="J2876" s="25">
        <v>1</v>
      </c>
      <c r="K2876" s="25">
        <v>1</v>
      </c>
      <c r="L2876" s="25">
        <f t="shared" si="348"/>
        <v>0</v>
      </c>
      <c r="M2876" s="25" t="s">
        <v>3621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3595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45"/>
        <v>2874</v>
      </c>
      <c r="B2877" s="25" t="s">
        <v>3617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3619</v>
      </c>
      <c r="I2877" s="25" t="s">
        <v>4232</v>
      </c>
      <c r="J2877" s="25">
        <v>1</v>
      </c>
      <c r="K2877" s="25">
        <v>1</v>
      </c>
      <c r="L2877" s="25">
        <f t="shared" si="348"/>
        <v>0</v>
      </c>
      <c r="M2877" s="25" t="s">
        <v>3621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3622</v>
      </c>
      <c r="U2877" s="25" t="s">
        <v>3595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45"/>
        <v>2875</v>
      </c>
      <c r="B2878" s="25" t="s">
        <v>3683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4736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x14ac:dyDescent="0.25">
      <c r="A2879" s="25">
        <f t="shared" si="345"/>
        <v>2876</v>
      </c>
      <c r="B2879" s="25" t="s">
        <v>3683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3694</v>
      </c>
      <c r="N2879" s="45">
        <v>45923</v>
      </c>
      <c r="O2879" s="54">
        <v>61875</v>
      </c>
      <c r="P2879" s="25" t="s">
        <v>3695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x14ac:dyDescent="0.25">
      <c r="A2880" s="25">
        <f t="shared" si="345"/>
        <v>2877</v>
      </c>
      <c r="B2880" s="25" t="s">
        <v>3684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3686</v>
      </c>
      <c r="I2880" s="25"/>
      <c r="J2880" s="25">
        <v>1</v>
      </c>
      <c r="K2880" s="25">
        <v>1</v>
      </c>
      <c r="L2880" s="25">
        <f t="shared" si="348"/>
        <v>0</v>
      </c>
      <c r="M2880" s="25"/>
      <c r="N2880" s="45">
        <v>45923</v>
      </c>
      <c r="O2880" s="54"/>
      <c r="P2880" s="25" t="s">
        <v>3687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45"/>
        <v>2878</v>
      </c>
      <c r="B2881" s="25" t="s">
        <v>3685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3688</v>
      </c>
      <c r="I2881" s="25"/>
      <c r="J2881" s="25">
        <v>1</v>
      </c>
      <c r="K2881" s="25">
        <v>1</v>
      </c>
      <c r="L2881" s="25">
        <f t="shared" si="348"/>
        <v>0</v>
      </c>
      <c r="M2881" s="25"/>
      <c r="N2881" s="45">
        <v>45934</v>
      </c>
      <c r="O2881" s="54"/>
      <c r="P2881" s="25" t="s">
        <v>1098</v>
      </c>
      <c r="Q2881" s="25" t="s">
        <v>4741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45"/>
        <v>2879</v>
      </c>
      <c r="B2882" s="25" t="s">
        <v>3692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4143</v>
      </c>
      <c r="J2882" s="25">
        <v>1</v>
      </c>
      <c r="K2882" s="25">
        <v>1</v>
      </c>
      <c r="L2882" s="25">
        <f t="shared" si="348"/>
        <v>0</v>
      </c>
      <c r="M2882" s="25"/>
      <c r="N2882" s="45">
        <v>45923</v>
      </c>
      <c r="O2882" s="54"/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45"/>
        <v>2880</v>
      </c>
      <c r="B2883" s="25" t="s">
        <v>3692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4143</v>
      </c>
      <c r="J2883" s="25">
        <v>1</v>
      </c>
      <c r="K2883" s="25">
        <v>1</v>
      </c>
      <c r="L2883" s="25">
        <f t="shared" si="348"/>
        <v>0</v>
      </c>
      <c r="M2883" s="25" t="s">
        <v>3718</v>
      </c>
      <c r="N2883" s="45">
        <v>45924</v>
      </c>
      <c r="O2883" s="54">
        <v>177514</v>
      </c>
      <c r="P2883" s="25" t="s">
        <v>3691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45"/>
        <v>2881</v>
      </c>
      <c r="B2884" s="25" t="s">
        <v>3692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3689</v>
      </c>
      <c r="I2884" s="25" t="s">
        <v>4233</v>
      </c>
      <c r="J2884" s="25">
        <v>1</v>
      </c>
      <c r="K2884" s="25">
        <v>1</v>
      </c>
      <c r="L2884" s="25">
        <f t="shared" si="348"/>
        <v>0</v>
      </c>
      <c r="M2884" s="25"/>
      <c r="N2884" s="45">
        <v>45923</v>
      </c>
      <c r="O2884" s="54"/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45"/>
        <v>2882</v>
      </c>
      <c r="B2885" s="25" t="s">
        <v>3692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3690</v>
      </c>
      <c r="I2885" s="25" t="s">
        <v>4234</v>
      </c>
      <c r="J2885" s="25">
        <v>1</v>
      </c>
      <c r="K2885" s="25">
        <v>1</v>
      </c>
      <c r="L2885" s="25">
        <f t="shared" si="348"/>
        <v>0</v>
      </c>
      <c r="M2885" s="25"/>
      <c r="N2885" s="45">
        <v>45923</v>
      </c>
      <c r="O2885" s="54"/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45"/>
        <v>2883</v>
      </c>
      <c r="B2886" s="25" t="s">
        <v>3692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4138</v>
      </c>
      <c r="J2886" s="25">
        <v>1</v>
      </c>
      <c r="K2886" s="25">
        <v>1</v>
      </c>
      <c r="L2886" s="25">
        <f t="shared" si="348"/>
        <v>0</v>
      </c>
      <c r="M2886" s="25" t="s">
        <v>3718</v>
      </c>
      <c r="N2886" s="45">
        <v>45924</v>
      </c>
      <c r="O2886" s="54">
        <v>8452.5</v>
      </c>
      <c r="P2886" s="25" t="s">
        <v>3691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345"/>
        <v>2884</v>
      </c>
      <c r="B2887" s="25" t="s">
        <v>3704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3705</v>
      </c>
      <c r="I2887" s="25" t="s">
        <v>4235</v>
      </c>
      <c r="J2887" s="25">
        <v>1</v>
      </c>
      <c r="K2887" s="25">
        <v>1</v>
      </c>
      <c r="L2887" s="25">
        <f t="shared" si="348"/>
        <v>0</v>
      </c>
      <c r="M2887" s="25"/>
      <c r="N2887" s="45">
        <v>45927</v>
      </c>
      <c r="O2887" s="54"/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345"/>
        <v>2885</v>
      </c>
      <c r="B2888" s="25" t="s">
        <v>3704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3706</v>
      </c>
      <c r="I2888" s="25" t="s">
        <v>4236</v>
      </c>
      <c r="J2888" s="25">
        <v>1</v>
      </c>
      <c r="K2888" s="25">
        <v>1</v>
      </c>
      <c r="L2888" s="25">
        <f t="shared" si="348"/>
        <v>0</v>
      </c>
      <c r="M2888" s="25"/>
      <c r="N2888" s="45">
        <v>45933</v>
      </c>
      <c r="O2888" s="54"/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45"/>
        <v>2886</v>
      </c>
      <c r="B2889" s="25" t="s">
        <v>3704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4140</v>
      </c>
      <c r="J2889" s="25">
        <v>1</v>
      </c>
      <c r="K2889" s="25">
        <v>1</v>
      </c>
      <c r="L2889" s="25">
        <f t="shared" si="348"/>
        <v>0</v>
      </c>
      <c r="M2889" s="25"/>
      <c r="N2889" s="45">
        <v>45933</v>
      </c>
      <c r="O2889" s="54"/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45"/>
        <v>2887</v>
      </c>
      <c r="B2890" s="25" t="s">
        <v>3704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3707</v>
      </c>
      <c r="I2890" s="25" t="s">
        <v>4237</v>
      </c>
      <c r="J2890" s="25">
        <v>1</v>
      </c>
      <c r="K2890" s="25">
        <v>1</v>
      </c>
      <c r="L2890" s="25">
        <f t="shared" si="348"/>
        <v>0</v>
      </c>
      <c r="M2890" s="25"/>
      <c r="N2890" s="45">
        <v>45927</v>
      </c>
      <c r="O2890" s="54"/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x14ac:dyDescent="0.25">
      <c r="A2891" s="25">
        <f t="shared" si="345"/>
        <v>2888</v>
      </c>
      <c r="B2891" s="25" t="s">
        <v>3704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3708</v>
      </c>
      <c r="I2891" s="25" t="s">
        <v>4238</v>
      </c>
      <c r="J2891" s="25">
        <v>1</v>
      </c>
      <c r="K2891" s="25">
        <v>1</v>
      </c>
      <c r="L2891" s="25">
        <f t="shared" si="348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45"/>
        <v>2889</v>
      </c>
      <c r="B2892" s="25" t="s">
        <v>3704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3709</v>
      </c>
      <c r="I2892" s="25" t="s">
        <v>4239</v>
      </c>
      <c r="J2892" s="25">
        <v>1</v>
      </c>
      <c r="K2892" s="25">
        <v>1</v>
      </c>
      <c r="L2892" s="25">
        <f t="shared" si="348"/>
        <v>0</v>
      </c>
      <c r="M2892" s="25"/>
      <c r="N2892" s="45">
        <v>45938</v>
      </c>
      <c r="O2892" s="54"/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45"/>
        <v>2890</v>
      </c>
      <c r="B2893" s="25" t="s">
        <v>3704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3710</v>
      </c>
      <c r="I2893" s="25" t="s">
        <v>4240</v>
      </c>
      <c r="J2893" s="25">
        <v>1</v>
      </c>
      <c r="K2893" s="25">
        <v>1</v>
      </c>
      <c r="L2893" s="25">
        <f t="shared" si="348"/>
        <v>0</v>
      </c>
      <c r="M2893" s="25"/>
      <c r="N2893" s="45">
        <v>45938</v>
      </c>
      <c r="O2893" s="54"/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45"/>
        <v>2891</v>
      </c>
      <c r="B2894" s="25" t="s">
        <v>3704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4140</v>
      </c>
      <c r="J2894" s="25">
        <v>1</v>
      </c>
      <c r="K2894" s="25">
        <v>1</v>
      </c>
      <c r="L2894" s="25">
        <f t="shared" si="348"/>
        <v>0</v>
      </c>
      <c r="M2894" s="25" t="s">
        <v>3731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45"/>
        <v>2892</v>
      </c>
      <c r="B2895" s="25" t="s">
        <v>3704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4144</v>
      </c>
      <c r="J2895" s="25">
        <v>1</v>
      </c>
      <c r="K2895" s="25">
        <v>1</v>
      </c>
      <c r="L2895" s="25">
        <f t="shared" si="348"/>
        <v>0</v>
      </c>
      <c r="M2895" s="25" t="s">
        <v>3731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345"/>
        <v>2893</v>
      </c>
      <c r="B2896" s="25" t="s">
        <v>3704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4145</v>
      </c>
      <c r="J2896" s="25">
        <v>1</v>
      </c>
      <c r="K2896" s="25">
        <v>1</v>
      </c>
      <c r="L2896" s="25">
        <f t="shared" si="348"/>
        <v>0</v>
      </c>
      <c r="M2896" s="25" t="s">
        <v>3731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345"/>
        <v>2894</v>
      </c>
      <c r="B2897" s="25" t="s">
        <v>3704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3711</v>
      </c>
      <c r="I2897" s="25" t="s">
        <v>4241</v>
      </c>
      <c r="J2897" s="25">
        <v>1</v>
      </c>
      <c r="K2897" s="25">
        <v>1</v>
      </c>
      <c r="L2897" s="25">
        <f t="shared" si="348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45"/>
        <v>2895</v>
      </c>
      <c r="B2898" s="25" t="s">
        <v>3704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3712</v>
      </c>
      <c r="I2898" s="25" t="s">
        <v>4242</v>
      </c>
      <c r="J2898" s="25">
        <v>1</v>
      </c>
      <c r="K2898" s="25">
        <v>1</v>
      </c>
      <c r="L2898" s="25">
        <f t="shared" si="348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45"/>
        <v>2896</v>
      </c>
      <c r="B2899" s="25" t="s">
        <v>3704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3713</v>
      </c>
      <c r="I2899" s="25" t="s">
        <v>4243</v>
      </c>
      <c r="J2899" s="25">
        <v>1</v>
      </c>
      <c r="K2899" s="25">
        <v>1</v>
      </c>
      <c r="L2899" s="25">
        <f t="shared" si="348"/>
        <v>0</v>
      </c>
      <c r="M2899" s="25"/>
      <c r="N2899" s="45">
        <v>45936</v>
      </c>
      <c r="O2899" s="54"/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45"/>
        <v>2897</v>
      </c>
      <c r="B2900" s="25" t="s">
        <v>3704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3714</v>
      </c>
      <c r="I2900" s="25" t="s">
        <v>4244</v>
      </c>
      <c r="J2900" s="25">
        <v>1</v>
      </c>
      <c r="K2900" s="25">
        <v>1</v>
      </c>
      <c r="L2900" s="25">
        <f t="shared" si="348"/>
        <v>0</v>
      </c>
      <c r="M2900" s="25"/>
      <c r="N2900" s="45">
        <v>45936</v>
      </c>
      <c r="O2900" s="54"/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45"/>
        <v>2898</v>
      </c>
      <c r="B2901" s="25" t="s">
        <v>3704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3715</v>
      </c>
      <c r="I2901" s="25" t="s">
        <v>4245</v>
      </c>
      <c r="J2901" s="25">
        <v>1</v>
      </c>
      <c r="K2901" s="25">
        <v>1</v>
      </c>
      <c r="L2901" s="25">
        <f t="shared" si="348"/>
        <v>0</v>
      </c>
      <c r="M2901" s="25"/>
      <c r="N2901" s="45">
        <v>45927</v>
      </c>
      <c r="O2901" s="54"/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45"/>
        <v>2899</v>
      </c>
      <c r="B2902" s="25" t="s">
        <v>3704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3716</v>
      </c>
      <c r="I2902" s="25" t="s">
        <v>4246</v>
      </c>
      <c r="J2902" s="25">
        <v>1</v>
      </c>
      <c r="K2902" s="25">
        <v>1</v>
      </c>
      <c r="L2902" s="25">
        <f t="shared" si="348"/>
        <v>0</v>
      </c>
      <c r="M2902" s="25"/>
      <c r="N2902" s="45">
        <v>45927</v>
      </c>
      <c r="O2902" s="54"/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45"/>
        <v>2900</v>
      </c>
      <c r="B2903" s="25" t="s">
        <v>3704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4149</v>
      </c>
      <c r="J2903" s="25">
        <v>1</v>
      </c>
      <c r="K2903" s="25">
        <v>1</v>
      </c>
      <c r="L2903" s="25">
        <f t="shared" si="348"/>
        <v>0</v>
      </c>
      <c r="M2903" s="25"/>
      <c r="N2903" s="45">
        <v>45933</v>
      </c>
      <c r="O2903" s="54"/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x14ac:dyDescent="0.25">
      <c r="A2904" s="25">
        <f t="shared" si="345"/>
        <v>2901</v>
      </c>
      <c r="B2904" s="25" t="s">
        <v>3704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3593</v>
      </c>
      <c r="I2904" s="25" t="s">
        <v>4223</v>
      </c>
      <c r="J2904" s="25">
        <v>1</v>
      </c>
      <c r="K2904" s="25">
        <v>1</v>
      </c>
      <c r="L2904" s="25">
        <f t="shared" si="348"/>
        <v>0</v>
      </c>
      <c r="M2904" s="25"/>
      <c r="N2904" s="45">
        <v>45933</v>
      </c>
      <c r="O2904" s="54"/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345"/>
        <v>2902</v>
      </c>
      <c r="B2905" s="25" t="s">
        <v>3717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2697</v>
      </c>
      <c r="I2905" s="25" t="s">
        <v>2698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3726</v>
      </c>
      <c r="I2906" s="25" t="s">
        <v>4247</v>
      </c>
      <c r="J2906" s="25">
        <v>1</v>
      </c>
      <c r="K2906" s="25">
        <v>1</v>
      </c>
      <c r="L2906" s="25">
        <f t="shared" si="348"/>
        <v>0</v>
      </c>
      <c r="M2906" s="25"/>
      <c r="N2906" s="45">
        <v>45927</v>
      </c>
      <c r="O2906" s="54"/>
      <c r="P2906" s="25" t="s">
        <v>3577</v>
      </c>
      <c r="Q2906" s="25">
        <v>58156233936</v>
      </c>
      <c r="R2906" s="25" t="s">
        <v>41</v>
      </c>
      <c r="S2906" s="3">
        <v>4</v>
      </c>
      <c r="T2906" s="55"/>
      <c r="U2906" s="25" t="s">
        <v>3604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45"/>
        <v>2904</v>
      </c>
      <c r="B2907" s="25" t="s">
        <v>4742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4577</v>
      </c>
      <c r="J2907" s="25">
        <v>2</v>
      </c>
      <c r="K2907" s="25">
        <v>2</v>
      </c>
      <c r="L2907" s="25">
        <f t="shared" si="348"/>
        <v>0</v>
      </c>
      <c r="M2907" s="25"/>
      <c r="N2907" s="45">
        <v>45937</v>
      </c>
      <c r="O2907" s="54"/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45"/>
        <v>2905</v>
      </c>
      <c r="B2908" s="25" t="s">
        <v>3727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3728</v>
      </c>
      <c r="I2908" s="25"/>
      <c r="J2908" s="25">
        <v>1</v>
      </c>
      <c r="K2908" s="25">
        <v>1</v>
      </c>
      <c r="L2908" s="25">
        <f t="shared" si="348"/>
        <v>0</v>
      </c>
      <c r="M2908" s="25"/>
      <c r="N2908" s="45">
        <v>45927</v>
      </c>
      <c r="O2908" s="54"/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45"/>
        <v>2906</v>
      </c>
      <c r="B2909" s="25" t="s">
        <v>3730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4150</v>
      </c>
      <c r="J2909" s="25">
        <v>2</v>
      </c>
      <c r="K2909" s="25">
        <v>2</v>
      </c>
      <c r="L2909" s="25">
        <f t="shared" si="348"/>
        <v>0</v>
      </c>
      <c r="M2909" s="25"/>
      <c r="N2909" s="45">
        <v>45934</v>
      </c>
      <c r="O2909" s="54"/>
      <c r="P2909" s="25" t="s">
        <v>3729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45"/>
        <v>2907</v>
      </c>
      <c r="B2910" s="25" t="s">
        <v>3736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4248</v>
      </c>
      <c r="J2910" s="25">
        <v>1</v>
      </c>
      <c r="K2910" s="25">
        <v>1</v>
      </c>
      <c r="L2910" s="25">
        <f t="shared" si="34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45"/>
        <v>2908</v>
      </c>
      <c r="B2911" s="25" t="s">
        <v>3736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4249</v>
      </c>
      <c r="J2911" s="25">
        <v>1</v>
      </c>
      <c r="K2911" s="25">
        <v>1</v>
      </c>
      <c r="L2911" s="25">
        <f t="shared" si="348"/>
        <v>0</v>
      </c>
      <c r="M2911" s="25"/>
      <c r="N2911" s="45">
        <v>45927</v>
      </c>
      <c r="O2911" s="54"/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45"/>
        <v>2909</v>
      </c>
      <c r="B2912" s="25" t="s">
        <v>3736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4250</v>
      </c>
      <c r="J2912" s="25">
        <v>2</v>
      </c>
      <c r="K2912" s="25">
        <v>2</v>
      </c>
      <c r="L2912" s="25">
        <f t="shared" si="348"/>
        <v>0</v>
      </c>
      <c r="M2912" s="25"/>
      <c r="N2912" s="45">
        <v>45927</v>
      </c>
      <c r="O2912" s="54"/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45"/>
        <v>2910</v>
      </c>
      <c r="B2913" s="25" t="s">
        <v>3736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4251</v>
      </c>
      <c r="J2913" s="25">
        <v>1</v>
      </c>
      <c r="K2913" s="25">
        <v>1</v>
      </c>
      <c r="L2913" s="25">
        <f t="shared" si="348"/>
        <v>0</v>
      </c>
      <c r="M2913" s="25"/>
      <c r="N2913" s="45">
        <v>45936</v>
      </c>
      <c r="O2913" s="54"/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45"/>
        <v>2911</v>
      </c>
      <c r="B2914" s="25" t="s">
        <v>3736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4063</v>
      </c>
      <c r="J2914" s="25">
        <v>1</v>
      </c>
      <c r="K2914" s="25">
        <v>1</v>
      </c>
      <c r="L2914" s="25">
        <f t="shared" si="348"/>
        <v>0</v>
      </c>
      <c r="M2914" s="25"/>
      <c r="N2914" s="45">
        <v>45927</v>
      </c>
      <c r="O2914" s="54"/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45"/>
        <v>2912</v>
      </c>
      <c r="B2915" s="25" t="s">
        <v>3736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4252</v>
      </c>
      <c r="J2915" s="25">
        <v>1</v>
      </c>
      <c r="K2915" s="25">
        <v>1</v>
      </c>
      <c r="L2915" s="25">
        <f t="shared" si="348"/>
        <v>0</v>
      </c>
      <c r="M2915" s="25"/>
      <c r="N2915" s="45">
        <v>45927</v>
      </c>
      <c r="O2915" s="54"/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45"/>
        <v>2913</v>
      </c>
      <c r="B2916" s="25" t="s">
        <v>3736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4253</v>
      </c>
      <c r="J2916" s="25">
        <v>1</v>
      </c>
      <c r="K2916" s="25">
        <v>1</v>
      </c>
      <c r="L2916" s="25">
        <f t="shared" si="348"/>
        <v>0</v>
      </c>
      <c r="M2916" s="25"/>
      <c r="N2916" s="45">
        <v>45927</v>
      </c>
      <c r="O2916" s="54"/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45"/>
        <v>2914</v>
      </c>
      <c r="B2917" s="25" t="s">
        <v>3736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4254</v>
      </c>
      <c r="J2917" s="25">
        <v>1</v>
      </c>
      <c r="K2917" s="25">
        <v>1</v>
      </c>
      <c r="L2917" s="25">
        <f t="shared" si="348"/>
        <v>0</v>
      </c>
      <c r="M2917" s="25"/>
      <c r="N2917" s="45">
        <v>45927</v>
      </c>
      <c r="O2917" s="54"/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45"/>
        <v>2915</v>
      </c>
      <c r="B2918" s="25" t="s">
        <v>3736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4255</v>
      </c>
      <c r="J2918" s="25">
        <v>1</v>
      </c>
      <c r="K2918" s="25">
        <v>1</v>
      </c>
      <c r="L2918" s="25">
        <f t="shared" si="34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45"/>
        <v>2916</v>
      </c>
      <c r="B2919" s="25" t="s">
        <v>3736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4256</v>
      </c>
      <c r="J2919" s="25">
        <v>1</v>
      </c>
      <c r="K2919" s="25">
        <v>1</v>
      </c>
      <c r="L2919" s="25">
        <f t="shared" si="348"/>
        <v>0</v>
      </c>
      <c r="M2919" s="25"/>
      <c r="N2919" s="45">
        <v>45927</v>
      </c>
      <c r="O2919" s="54"/>
      <c r="P2919" s="25" t="s">
        <v>192</v>
      </c>
      <c r="Q2919" s="25" t="s">
        <v>3733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45"/>
        <v>2917</v>
      </c>
      <c r="B2920" s="25" t="s">
        <v>3736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4257</v>
      </c>
      <c r="J2920" s="25">
        <v>1</v>
      </c>
      <c r="K2920" s="25">
        <v>1</v>
      </c>
      <c r="L2920" s="25">
        <f t="shared" si="34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45"/>
        <v>2918</v>
      </c>
      <c r="B2921" s="25" t="s">
        <v>3736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3962</v>
      </c>
      <c r="J2921" s="25">
        <v>2</v>
      </c>
      <c r="K2921" s="25">
        <v>2</v>
      </c>
      <c r="L2921" s="25">
        <f t="shared" si="348"/>
        <v>0</v>
      </c>
      <c r="M2921" s="25"/>
      <c r="N2921" s="45">
        <v>45927</v>
      </c>
      <c r="O2921" s="54"/>
      <c r="P2921" s="25" t="s">
        <v>192</v>
      </c>
      <c r="Q2921" s="25" t="s">
        <v>3733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45"/>
        <v>2919</v>
      </c>
      <c r="B2922" s="25" t="s">
        <v>3736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4258</v>
      </c>
      <c r="J2922" s="25">
        <v>1</v>
      </c>
      <c r="K2922" s="25">
        <v>1</v>
      </c>
      <c r="L2922" s="25">
        <f t="shared" si="348"/>
        <v>0</v>
      </c>
      <c r="M2922" s="25"/>
      <c r="N2922" s="45">
        <v>45927</v>
      </c>
      <c r="O2922" s="54"/>
      <c r="P2922" s="25" t="s">
        <v>192</v>
      </c>
      <c r="Q2922" s="25" t="s">
        <v>3733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45"/>
        <v>2920</v>
      </c>
      <c r="B2923" s="25" t="s">
        <v>3736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4259</v>
      </c>
      <c r="J2923" s="25">
        <v>1</v>
      </c>
      <c r="K2923" s="25">
        <v>1</v>
      </c>
      <c r="L2923" s="25">
        <f t="shared" si="348"/>
        <v>0</v>
      </c>
      <c r="M2923" s="25"/>
      <c r="N2923" s="45">
        <v>45929</v>
      </c>
      <c r="O2923" s="54"/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45"/>
        <v>2921</v>
      </c>
      <c r="B2924" s="25" t="s">
        <v>3736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4260</v>
      </c>
      <c r="J2924" s="25">
        <v>1</v>
      </c>
      <c r="K2924" s="25">
        <v>1</v>
      </c>
      <c r="L2924" s="25">
        <f t="shared" si="348"/>
        <v>0</v>
      </c>
      <c r="M2924" s="25"/>
      <c r="N2924" s="45">
        <v>45929</v>
      </c>
      <c r="O2924" s="54"/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45"/>
        <v>2922</v>
      </c>
      <c r="B2925" s="25" t="s">
        <v>3736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4261</v>
      </c>
      <c r="J2925" s="25">
        <v>1</v>
      </c>
      <c r="K2925" s="25">
        <v>1</v>
      </c>
      <c r="L2925" s="25">
        <f t="shared" si="348"/>
        <v>0</v>
      </c>
      <c r="M2925" s="25"/>
      <c r="N2925" s="45">
        <v>45936</v>
      </c>
      <c r="O2925" s="54"/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45"/>
        <v>2923</v>
      </c>
      <c r="B2926" s="25" t="s">
        <v>3736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4262</v>
      </c>
      <c r="J2926" s="25">
        <v>1</v>
      </c>
      <c r="K2926" s="25">
        <v>1</v>
      </c>
      <c r="L2926" s="25">
        <f t="shared" si="348"/>
        <v>0</v>
      </c>
      <c r="M2926" s="25"/>
      <c r="N2926" s="45">
        <v>45927</v>
      </c>
      <c r="O2926" s="54"/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45"/>
        <v>2924</v>
      </c>
      <c r="B2927" s="25" t="s">
        <v>3736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4263</v>
      </c>
      <c r="J2927" s="25">
        <v>2</v>
      </c>
      <c r="K2927" s="25">
        <v>2</v>
      </c>
      <c r="L2927" s="25">
        <f t="shared" si="348"/>
        <v>0</v>
      </c>
      <c r="M2927" s="25"/>
      <c r="N2927" s="45">
        <v>45927</v>
      </c>
      <c r="O2927" s="54"/>
      <c r="P2927" s="25" t="s">
        <v>192</v>
      </c>
      <c r="Q2927" s="25" t="s">
        <v>3733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45"/>
        <v>2925</v>
      </c>
      <c r="B2928" s="25" t="s">
        <v>3736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4264</v>
      </c>
      <c r="J2928" s="25">
        <v>1</v>
      </c>
      <c r="K2928" s="25">
        <v>1</v>
      </c>
      <c r="L2928" s="25">
        <f t="shared" si="348"/>
        <v>0</v>
      </c>
      <c r="M2928" s="25"/>
      <c r="N2928" s="45">
        <v>45927</v>
      </c>
      <c r="O2928" s="54"/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45"/>
        <v>2926</v>
      </c>
      <c r="B2929" s="25" t="s">
        <v>3736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4265</v>
      </c>
      <c r="J2929" s="25">
        <v>1</v>
      </c>
      <c r="K2929" s="25">
        <v>1</v>
      </c>
      <c r="L2929" s="25">
        <f t="shared" si="348"/>
        <v>0</v>
      </c>
      <c r="M2929" s="25"/>
      <c r="N2929" s="45">
        <v>45927</v>
      </c>
      <c r="O2929" s="54"/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45"/>
        <v>2927</v>
      </c>
      <c r="B2930" s="25" t="s">
        <v>3736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4266</v>
      </c>
      <c r="J2930" s="25">
        <v>1</v>
      </c>
      <c r="K2930" s="25">
        <v>1</v>
      </c>
      <c r="L2930" s="25">
        <f t="shared" si="348"/>
        <v>0</v>
      </c>
      <c r="M2930" s="25"/>
      <c r="N2930" s="45">
        <v>45927</v>
      </c>
      <c r="O2930" s="54"/>
      <c r="P2930" s="25" t="s">
        <v>192</v>
      </c>
      <c r="Q2930" s="25" t="s">
        <v>3733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45"/>
        <v>2928</v>
      </c>
      <c r="B2931" s="25" t="s">
        <v>3736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4267</v>
      </c>
      <c r="J2931" s="25">
        <v>1</v>
      </c>
      <c r="K2931" s="25">
        <v>1</v>
      </c>
      <c r="L2931" s="25">
        <f t="shared" si="348"/>
        <v>0</v>
      </c>
      <c r="M2931" s="25"/>
      <c r="N2931" s="45">
        <v>45929</v>
      </c>
      <c r="O2931" s="54"/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45"/>
        <v>2929</v>
      </c>
      <c r="B2932" s="25" t="s">
        <v>3736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4095</v>
      </c>
      <c r="J2932" s="25">
        <v>1</v>
      </c>
      <c r="K2932" s="25">
        <v>1</v>
      </c>
      <c r="L2932" s="25">
        <f t="shared" si="348"/>
        <v>0</v>
      </c>
      <c r="M2932" s="25"/>
      <c r="N2932" s="45">
        <v>45927</v>
      </c>
      <c r="O2932" s="54"/>
      <c r="P2932" s="25" t="s">
        <v>3721</v>
      </c>
      <c r="Q2932" s="25" t="s">
        <v>3734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45"/>
        <v>2930</v>
      </c>
      <c r="B2933" s="25" t="s">
        <v>3736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4268</v>
      </c>
      <c r="J2933" s="25">
        <v>1</v>
      </c>
      <c r="K2933" s="25">
        <v>1</v>
      </c>
      <c r="L2933" s="25">
        <f t="shared" si="348"/>
        <v>0</v>
      </c>
      <c r="M2933" s="25"/>
      <c r="N2933" s="45">
        <v>45929</v>
      </c>
      <c r="O2933" s="54"/>
      <c r="P2933" s="25" t="s">
        <v>3722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45"/>
        <v>2931</v>
      </c>
      <c r="B2934" s="25" t="s">
        <v>3736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4269</v>
      </c>
      <c r="J2934" s="25">
        <v>1</v>
      </c>
      <c r="K2934" s="25">
        <v>1</v>
      </c>
      <c r="L2934" s="25">
        <f t="shared" si="348"/>
        <v>0</v>
      </c>
      <c r="M2934" s="25"/>
      <c r="N2934" s="45">
        <v>45927</v>
      </c>
      <c r="O2934" s="54"/>
      <c r="P2934" s="25" t="s">
        <v>192</v>
      </c>
      <c r="Q2934" s="25" t="s">
        <v>3733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ref="A2935:A2998" si="355">A2934+1</f>
        <v>2932</v>
      </c>
      <c r="B2935" s="25" t="s">
        <v>3736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4270</v>
      </c>
      <c r="J2935" s="25">
        <v>1</v>
      </c>
      <c r="K2935" s="25">
        <v>1</v>
      </c>
      <c r="L2935" s="25">
        <f t="shared" ref="L2935:L2998" si="358">J2935-K2935</f>
        <v>0</v>
      </c>
      <c r="M2935" s="25"/>
      <c r="N2935" s="45">
        <v>45936</v>
      </c>
      <c r="O2935" s="54"/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55"/>
        <v>2933</v>
      </c>
      <c r="B2936" s="25" t="s">
        <v>3736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4271</v>
      </c>
      <c r="J2936" s="25">
        <v>1</v>
      </c>
      <c r="K2936" s="25">
        <v>1</v>
      </c>
      <c r="L2936" s="25">
        <f t="shared" si="358"/>
        <v>0</v>
      </c>
      <c r="M2936" s="25"/>
      <c r="N2936" s="45">
        <v>45938</v>
      </c>
      <c r="O2936" s="54"/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55"/>
        <v>2934</v>
      </c>
      <c r="B2937" s="25" t="s">
        <v>3736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3966</v>
      </c>
      <c r="J2937" s="25">
        <v>1</v>
      </c>
      <c r="K2937" s="25">
        <v>1</v>
      </c>
      <c r="L2937" s="25">
        <f t="shared" si="358"/>
        <v>0</v>
      </c>
      <c r="M2937" s="25"/>
      <c r="N2937" s="45">
        <v>45927</v>
      </c>
      <c r="O2937" s="54"/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55"/>
        <v>2935</v>
      </c>
      <c r="B2938" s="25" t="s">
        <v>3736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4272</v>
      </c>
      <c r="J2938" s="25">
        <v>1</v>
      </c>
      <c r="K2938" s="25">
        <v>1</v>
      </c>
      <c r="L2938" s="25">
        <f t="shared" si="358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55"/>
        <v>2936</v>
      </c>
      <c r="B2939" s="25" t="s">
        <v>3736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4273</v>
      </c>
      <c r="J2939" s="25">
        <v>1</v>
      </c>
      <c r="K2939" s="25">
        <v>1</v>
      </c>
      <c r="L2939" s="25">
        <f t="shared" si="358"/>
        <v>0</v>
      </c>
      <c r="M2939" s="25"/>
      <c r="N2939" s="45">
        <v>45929</v>
      </c>
      <c r="O2939" s="54"/>
      <c r="P2939" s="25" t="s">
        <v>3722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55"/>
        <v>2937</v>
      </c>
      <c r="B2940" s="25" t="s">
        <v>3736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4274</v>
      </c>
      <c r="J2940" s="25">
        <v>1</v>
      </c>
      <c r="K2940" s="25">
        <v>1</v>
      </c>
      <c r="L2940" s="25">
        <f t="shared" si="358"/>
        <v>0</v>
      </c>
      <c r="M2940" s="25"/>
      <c r="N2940" s="45">
        <v>45927</v>
      </c>
      <c r="O2940" s="54"/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55"/>
        <v>2938</v>
      </c>
      <c r="B2941" s="25" t="s">
        <v>3736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4275</v>
      </c>
      <c r="J2941" s="25">
        <v>1</v>
      </c>
      <c r="K2941" s="25">
        <v>1</v>
      </c>
      <c r="L2941" s="25">
        <f t="shared" si="358"/>
        <v>0</v>
      </c>
      <c r="M2941" s="25"/>
      <c r="N2941" s="45">
        <v>45927</v>
      </c>
      <c r="O2941" s="54"/>
      <c r="P2941" s="25" t="s">
        <v>192</v>
      </c>
      <c r="Q2941" s="25" t="s">
        <v>3733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55"/>
        <v>2939</v>
      </c>
      <c r="B2942" s="25" t="s">
        <v>3736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4276</v>
      </c>
      <c r="J2942" s="25">
        <v>1</v>
      </c>
      <c r="K2942" s="25">
        <v>1</v>
      </c>
      <c r="L2942" s="25">
        <f t="shared" si="358"/>
        <v>0</v>
      </c>
      <c r="M2942" s="25"/>
      <c r="N2942" s="45">
        <v>45929</v>
      </c>
      <c r="O2942" s="54"/>
      <c r="P2942" s="25" t="s">
        <v>3722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55"/>
        <v>2940</v>
      </c>
      <c r="B2943" s="25" t="s">
        <v>3736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4277</v>
      </c>
      <c r="J2943" s="25">
        <v>1</v>
      </c>
      <c r="K2943" s="25">
        <v>1</v>
      </c>
      <c r="L2943" s="25">
        <f t="shared" si="358"/>
        <v>0</v>
      </c>
      <c r="M2943" s="25"/>
      <c r="N2943" s="45">
        <v>45936</v>
      </c>
      <c r="O2943" s="54"/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55"/>
        <v>2941</v>
      </c>
      <c r="B2944" s="25" t="s">
        <v>3736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4278</v>
      </c>
      <c r="J2944" s="25">
        <v>1</v>
      </c>
      <c r="K2944" s="25">
        <v>1</v>
      </c>
      <c r="L2944" s="25">
        <f t="shared" si="358"/>
        <v>0</v>
      </c>
      <c r="M2944" s="25"/>
      <c r="N2944" s="45">
        <v>45929</v>
      </c>
      <c r="O2944" s="54"/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55"/>
        <v>2942</v>
      </c>
      <c r="B2945" s="25" t="s">
        <v>3736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4279</v>
      </c>
      <c r="J2945" s="25">
        <v>1</v>
      </c>
      <c r="K2945" s="25">
        <v>1</v>
      </c>
      <c r="L2945" s="25">
        <f t="shared" si="358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55"/>
        <v>2943</v>
      </c>
      <c r="B2946" s="25" t="s">
        <v>3736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4280</v>
      </c>
      <c r="J2946" s="25">
        <v>1</v>
      </c>
      <c r="K2946" s="25">
        <v>1</v>
      </c>
      <c r="L2946" s="25">
        <f t="shared" si="358"/>
        <v>0</v>
      </c>
      <c r="M2946" s="25"/>
      <c r="N2946" s="45">
        <v>45929</v>
      </c>
      <c r="O2946" s="54"/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55"/>
        <v>2944</v>
      </c>
      <c r="B2947" s="25" t="s">
        <v>3736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4281</v>
      </c>
      <c r="J2947" s="25">
        <v>2</v>
      </c>
      <c r="K2947" s="25">
        <v>2</v>
      </c>
      <c r="L2947" s="25">
        <f t="shared" si="358"/>
        <v>0</v>
      </c>
      <c r="M2947" s="25"/>
      <c r="N2947" s="45">
        <v>45927</v>
      </c>
      <c r="O2947" s="54"/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55"/>
        <v>2945</v>
      </c>
      <c r="B2948" s="25" t="s">
        <v>3736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4282</v>
      </c>
      <c r="J2948" s="25">
        <v>1</v>
      </c>
      <c r="K2948" s="25">
        <v>1</v>
      </c>
      <c r="L2948" s="25">
        <f t="shared" si="358"/>
        <v>0</v>
      </c>
      <c r="M2948" s="25"/>
      <c r="N2948" s="45">
        <v>45929</v>
      </c>
      <c r="O2948" s="54"/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355"/>
        <v>2946</v>
      </c>
      <c r="B2949" s="25" t="s">
        <v>3736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4283</v>
      </c>
      <c r="J2949" s="25">
        <v>1</v>
      </c>
      <c r="K2949" s="25">
        <v>1</v>
      </c>
      <c r="L2949" s="25">
        <f t="shared" si="358"/>
        <v>0</v>
      </c>
      <c r="M2949" s="25"/>
      <c r="N2949" s="45">
        <v>45927</v>
      </c>
      <c r="O2949" s="54"/>
      <c r="P2949" s="25" t="s">
        <v>192</v>
      </c>
      <c r="Q2949" s="25" t="s">
        <v>3733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55"/>
        <v>2947</v>
      </c>
      <c r="B2950" s="25" t="s">
        <v>3736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4284</v>
      </c>
      <c r="J2950" s="25">
        <v>1</v>
      </c>
      <c r="K2950" s="25">
        <v>1</v>
      </c>
      <c r="L2950" s="25">
        <f t="shared" si="358"/>
        <v>0</v>
      </c>
      <c r="M2950" s="25"/>
      <c r="N2950" s="45">
        <v>45927</v>
      </c>
      <c r="O2950" s="54"/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55"/>
        <v>2948</v>
      </c>
      <c r="B2951" s="25" t="s">
        <v>3736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4285</v>
      </c>
      <c r="J2951" s="25">
        <v>1</v>
      </c>
      <c r="K2951" s="25">
        <v>1</v>
      </c>
      <c r="L2951" s="25">
        <f t="shared" si="358"/>
        <v>0</v>
      </c>
      <c r="M2951" s="25"/>
      <c r="N2951" s="45">
        <v>45938</v>
      </c>
      <c r="O2951" s="54"/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355"/>
        <v>2949</v>
      </c>
      <c r="B2952" s="25" t="s">
        <v>3736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4286</v>
      </c>
      <c r="J2952" s="25">
        <v>1</v>
      </c>
      <c r="K2952" s="25">
        <v>1</v>
      </c>
      <c r="L2952" s="25">
        <f t="shared" si="358"/>
        <v>0</v>
      </c>
      <c r="M2952" s="25"/>
      <c r="N2952" s="45">
        <v>45929</v>
      </c>
      <c r="O2952" s="54"/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355"/>
        <v>2950</v>
      </c>
      <c r="B2953" s="25" t="s">
        <v>3736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4287</v>
      </c>
      <c r="J2953" s="25">
        <v>1</v>
      </c>
      <c r="K2953" s="25">
        <v>1</v>
      </c>
      <c r="L2953" s="25">
        <f t="shared" si="358"/>
        <v>0</v>
      </c>
      <c r="M2953" s="25"/>
      <c r="N2953" s="45">
        <v>45936</v>
      </c>
      <c r="O2953" s="54"/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55"/>
        <v>2951</v>
      </c>
      <c r="B2954" s="25" t="s">
        <v>3736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4288</v>
      </c>
      <c r="J2954" s="25">
        <v>1</v>
      </c>
      <c r="K2954" s="25">
        <v>1</v>
      </c>
      <c r="L2954" s="25">
        <f t="shared" si="358"/>
        <v>0</v>
      </c>
      <c r="M2954" s="25"/>
      <c r="N2954" s="45">
        <v>45936</v>
      </c>
      <c r="O2954" s="54"/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55"/>
        <v>2952</v>
      </c>
      <c r="B2955" s="25" t="s">
        <v>3736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4289</v>
      </c>
      <c r="J2955" s="25">
        <v>1</v>
      </c>
      <c r="K2955" s="25">
        <v>1</v>
      </c>
      <c r="L2955" s="25">
        <f t="shared" si="358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55"/>
        <v>2953</v>
      </c>
      <c r="B2956" s="25" t="s">
        <v>3736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4290</v>
      </c>
      <c r="J2956" s="25">
        <v>1</v>
      </c>
      <c r="K2956" s="25">
        <v>1</v>
      </c>
      <c r="L2956" s="25">
        <f t="shared" si="358"/>
        <v>0</v>
      </c>
      <c r="M2956" s="25"/>
      <c r="N2956" s="45">
        <v>45929</v>
      </c>
      <c r="O2956" s="54"/>
      <c r="P2956" s="25" t="s">
        <v>3722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55"/>
        <v>2954</v>
      </c>
      <c r="B2957" s="25" t="s">
        <v>3736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4290</v>
      </c>
      <c r="J2957" s="25">
        <v>1</v>
      </c>
      <c r="K2957" s="25">
        <v>1</v>
      </c>
      <c r="L2957" s="25">
        <f t="shared" si="358"/>
        <v>0</v>
      </c>
      <c r="M2957" s="25"/>
      <c r="N2957" s="45">
        <v>45927</v>
      </c>
      <c r="O2957" s="54"/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55"/>
        <v>2955</v>
      </c>
      <c r="B2958" s="25" t="s">
        <v>3736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4291</v>
      </c>
      <c r="J2958" s="25">
        <v>1</v>
      </c>
      <c r="K2958" s="25">
        <v>1</v>
      </c>
      <c r="L2958" s="25">
        <f t="shared" si="358"/>
        <v>0</v>
      </c>
      <c r="M2958" s="25"/>
      <c r="N2958" s="45">
        <v>45927</v>
      </c>
      <c r="O2958" s="54"/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55"/>
        <v>2956</v>
      </c>
      <c r="B2959" s="25" t="s">
        <v>3736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4292</v>
      </c>
      <c r="J2959" s="25">
        <v>1</v>
      </c>
      <c r="K2959" s="25">
        <v>1</v>
      </c>
      <c r="L2959" s="25">
        <f t="shared" si="358"/>
        <v>0</v>
      </c>
      <c r="M2959" s="25"/>
      <c r="N2959" s="45">
        <v>45929</v>
      </c>
      <c r="O2959" s="54"/>
      <c r="P2959" s="25" t="s">
        <v>3722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55"/>
        <v>2957</v>
      </c>
      <c r="B2960" s="25" t="s">
        <v>3736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3976</v>
      </c>
      <c r="J2960" s="25">
        <v>1</v>
      </c>
      <c r="K2960" s="25">
        <v>1</v>
      </c>
      <c r="L2960" s="25">
        <f t="shared" si="358"/>
        <v>0</v>
      </c>
      <c r="M2960" s="25"/>
      <c r="N2960" s="45">
        <v>45927</v>
      </c>
      <c r="O2960" s="54"/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55"/>
        <v>2958</v>
      </c>
      <c r="B2961" s="25" t="s">
        <v>3736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4293</v>
      </c>
      <c r="J2961" s="25">
        <v>1</v>
      </c>
      <c r="K2961" s="25">
        <v>1</v>
      </c>
      <c r="L2961" s="25">
        <f t="shared" si="358"/>
        <v>0</v>
      </c>
      <c r="M2961" s="25"/>
      <c r="N2961" s="45">
        <v>45927</v>
      </c>
      <c r="O2961" s="54"/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55"/>
        <v>2959</v>
      </c>
      <c r="B2962" s="25" t="s">
        <v>3736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4294</v>
      </c>
      <c r="J2962" s="25">
        <v>1</v>
      </c>
      <c r="K2962" s="25">
        <v>1</v>
      </c>
      <c r="L2962" s="25">
        <f t="shared" si="358"/>
        <v>0</v>
      </c>
      <c r="M2962" s="25"/>
      <c r="N2962" s="45">
        <v>45927</v>
      </c>
      <c r="O2962" s="54"/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55"/>
        <v>2960</v>
      </c>
      <c r="B2963" s="25" t="s">
        <v>3736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4295</v>
      </c>
      <c r="J2963" s="25">
        <v>1</v>
      </c>
      <c r="K2963" s="25">
        <v>1</v>
      </c>
      <c r="L2963" s="25">
        <f t="shared" si="358"/>
        <v>0</v>
      </c>
      <c r="M2963" s="25"/>
      <c r="N2963" s="45">
        <v>45929</v>
      </c>
      <c r="O2963" s="54"/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55"/>
        <v>2961</v>
      </c>
      <c r="B2964" s="25" t="s">
        <v>3736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4296</v>
      </c>
      <c r="J2964" s="25">
        <v>1</v>
      </c>
      <c r="K2964" s="25">
        <v>1</v>
      </c>
      <c r="L2964" s="25">
        <f t="shared" si="358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55"/>
        <v>2962</v>
      </c>
      <c r="B2965" s="25" t="s">
        <v>3736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4297</v>
      </c>
      <c r="J2965" s="25">
        <v>1</v>
      </c>
      <c r="K2965" s="25">
        <v>1</v>
      </c>
      <c r="L2965" s="25">
        <f t="shared" si="358"/>
        <v>0</v>
      </c>
      <c r="M2965" s="25"/>
      <c r="N2965" s="45">
        <v>45927</v>
      </c>
      <c r="O2965" s="54"/>
      <c r="P2965" s="25" t="s">
        <v>3723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55"/>
        <v>2963</v>
      </c>
      <c r="B2966" s="25" t="s">
        <v>3736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4298</v>
      </c>
      <c r="J2966" s="25">
        <v>1</v>
      </c>
      <c r="K2966" s="25">
        <v>1</v>
      </c>
      <c r="L2966" s="25">
        <f t="shared" si="358"/>
        <v>0</v>
      </c>
      <c r="M2966" s="25"/>
      <c r="N2966" s="45">
        <v>45929</v>
      </c>
      <c r="O2966" s="54"/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355"/>
        <v>2964</v>
      </c>
      <c r="B2967" s="25" t="s">
        <v>3736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4299</v>
      </c>
      <c r="J2967" s="25">
        <v>1</v>
      </c>
      <c r="K2967" s="25">
        <v>1</v>
      </c>
      <c r="L2967" s="25">
        <f t="shared" si="358"/>
        <v>0</v>
      </c>
      <c r="M2967" s="25"/>
      <c r="N2967" s="45">
        <v>45936</v>
      </c>
      <c r="O2967" s="54"/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55"/>
        <v>2965</v>
      </c>
      <c r="B2968" s="25" t="s">
        <v>3736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4300</v>
      </c>
      <c r="J2968" s="25">
        <v>1</v>
      </c>
      <c r="K2968" s="25">
        <v>1</v>
      </c>
      <c r="L2968" s="25">
        <f t="shared" si="358"/>
        <v>0</v>
      </c>
      <c r="M2968" s="25"/>
      <c r="N2968" s="45">
        <v>45927</v>
      </c>
      <c r="O2968" s="54"/>
      <c r="P2968" s="25" t="s">
        <v>192</v>
      </c>
      <c r="Q2968" s="25" t="s">
        <v>3733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55"/>
        <v>2966</v>
      </c>
      <c r="B2969" s="25" t="s">
        <v>3736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4301</v>
      </c>
      <c r="J2969" s="25">
        <v>1</v>
      </c>
      <c r="K2969" s="25">
        <v>1</v>
      </c>
      <c r="L2969" s="25">
        <f t="shared" si="358"/>
        <v>0</v>
      </c>
      <c r="M2969" s="25" t="s">
        <v>3739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x14ac:dyDescent="0.25">
      <c r="A2970" s="25">
        <f t="shared" si="355"/>
        <v>2967</v>
      </c>
      <c r="B2970" s="25" t="s">
        <v>3736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4302</v>
      </c>
      <c r="J2970" s="25">
        <v>1</v>
      </c>
      <c r="K2970" s="25">
        <v>1</v>
      </c>
      <c r="L2970" s="25">
        <f t="shared" si="358"/>
        <v>0</v>
      </c>
      <c r="M2970" s="25"/>
      <c r="N2970" s="45">
        <v>45936</v>
      </c>
      <c r="O2970" s="54"/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55"/>
        <v>2968</v>
      </c>
      <c r="B2971" s="25" t="s">
        <v>3736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305044</v>
      </c>
      <c r="I2971" s="25" t="s">
        <v>4363</v>
      </c>
      <c r="J2971" s="25">
        <v>1</v>
      </c>
      <c r="K2971" s="25">
        <v>1</v>
      </c>
      <c r="L2971" s="25">
        <f t="shared" si="358"/>
        <v>0</v>
      </c>
      <c r="M2971" s="25"/>
      <c r="N2971" s="45">
        <v>45927</v>
      </c>
      <c r="O2971" s="54"/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55"/>
        <v>2969</v>
      </c>
      <c r="B2972" s="25" t="s">
        <v>3736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4303</v>
      </c>
      <c r="J2972" s="25">
        <v>1</v>
      </c>
      <c r="K2972" s="25">
        <v>1</v>
      </c>
      <c r="L2972" s="25">
        <f t="shared" si="358"/>
        <v>0</v>
      </c>
      <c r="M2972" s="25"/>
      <c r="N2972" s="45">
        <v>45936</v>
      </c>
      <c r="O2972" s="54"/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55"/>
        <v>2970</v>
      </c>
      <c r="B2973" s="25" t="s">
        <v>3736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4304</v>
      </c>
      <c r="J2973" s="25">
        <v>1</v>
      </c>
      <c r="K2973" s="25">
        <v>1</v>
      </c>
      <c r="L2973" s="25">
        <f t="shared" si="358"/>
        <v>0</v>
      </c>
      <c r="M2973" s="25"/>
      <c r="N2973" s="45">
        <v>45929</v>
      </c>
      <c r="O2973" s="54"/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55"/>
        <v>2971</v>
      </c>
      <c r="B2974" s="25" t="s">
        <v>3736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4305</v>
      </c>
      <c r="J2974" s="25">
        <v>1</v>
      </c>
      <c r="K2974" s="25">
        <v>1</v>
      </c>
      <c r="L2974" s="25">
        <f t="shared" si="358"/>
        <v>0</v>
      </c>
      <c r="M2974" s="25"/>
      <c r="N2974" s="45">
        <v>45927</v>
      </c>
      <c r="O2974" s="54"/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55"/>
        <v>2972</v>
      </c>
      <c r="B2975" s="25" t="s">
        <v>3736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4306</v>
      </c>
      <c r="J2975" s="25">
        <v>3</v>
      </c>
      <c r="K2975" s="25">
        <v>3</v>
      </c>
      <c r="L2975" s="25">
        <f t="shared" si="358"/>
        <v>0</v>
      </c>
      <c r="M2975" s="25"/>
      <c r="N2975" s="45">
        <v>45927</v>
      </c>
      <c r="O2975" s="54"/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55"/>
        <v>2973</v>
      </c>
      <c r="B2976" s="25" t="s">
        <v>3736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3757</v>
      </c>
      <c r="J2976" s="25">
        <v>1</v>
      </c>
      <c r="K2976" s="25">
        <v>1</v>
      </c>
      <c r="L2976" s="25">
        <f t="shared" si="358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55"/>
        <v>2974</v>
      </c>
      <c r="B2977" s="25" t="s">
        <v>3736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4307</v>
      </c>
      <c r="J2977" s="25">
        <v>3</v>
      </c>
      <c r="K2977" s="25">
        <v>3</v>
      </c>
      <c r="L2977" s="25">
        <f t="shared" si="358"/>
        <v>0</v>
      </c>
      <c r="M2977" s="25"/>
      <c r="N2977" s="45">
        <v>45927</v>
      </c>
      <c r="O2977" s="54"/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55"/>
        <v>2975</v>
      </c>
      <c r="B2978" s="25" t="s">
        <v>3736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4077</v>
      </c>
      <c r="J2978" s="25">
        <v>1</v>
      </c>
      <c r="K2978" s="25">
        <v>1</v>
      </c>
      <c r="L2978" s="25">
        <f t="shared" si="358"/>
        <v>0</v>
      </c>
      <c r="M2978" s="25"/>
      <c r="N2978" s="45">
        <v>45936</v>
      </c>
      <c r="O2978" s="54"/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55"/>
        <v>2976</v>
      </c>
      <c r="B2979" s="25" t="s">
        <v>3736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357304</v>
      </c>
      <c r="I2979" s="25" t="s">
        <v>4308</v>
      </c>
      <c r="J2979" s="25">
        <v>3</v>
      </c>
      <c r="K2979" s="25">
        <v>3</v>
      </c>
      <c r="L2979" s="25">
        <f t="shared" si="358"/>
        <v>0</v>
      </c>
      <c r="M2979" s="25"/>
      <c r="N2979" s="45">
        <v>45927</v>
      </c>
      <c r="O2979" s="54"/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55"/>
        <v>2977</v>
      </c>
      <c r="B2980" s="25" t="s">
        <v>3736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4309</v>
      </c>
      <c r="J2980" s="25">
        <v>1</v>
      </c>
      <c r="K2980" s="25">
        <v>1</v>
      </c>
      <c r="L2980" s="25">
        <f t="shared" si="358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55"/>
        <v>2978</v>
      </c>
      <c r="B2981" s="25" t="s">
        <v>3736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4310</v>
      </c>
      <c r="J2981" s="25">
        <v>1</v>
      </c>
      <c r="K2981" s="25">
        <v>1</v>
      </c>
      <c r="L2981" s="25">
        <f t="shared" si="358"/>
        <v>0</v>
      </c>
      <c r="M2981" s="25"/>
      <c r="N2981" s="45">
        <v>45936</v>
      </c>
      <c r="O2981" s="54"/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355"/>
        <v>2979</v>
      </c>
      <c r="B2982" s="25" t="s">
        <v>3736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4311</v>
      </c>
      <c r="J2982" s="25">
        <v>1</v>
      </c>
      <c r="K2982" s="25">
        <v>1</v>
      </c>
      <c r="L2982" s="25">
        <f t="shared" si="358"/>
        <v>0</v>
      </c>
      <c r="M2982" s="25"/>
      <c r="N2982" s="45">
        <v>45929</v>
      </c>
      <c r="O2982" s="54"/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355"/>
        <v>2980</v>
      </c>
      <c r="B2983" s="25" t="s">
        <v>3736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4312</v>
      </c>
      <c r="J2983" s="25">
        <v>1</v>
      </c>
      <c r="K2983" s="25">
        <v>1</v>
      </c>
      <c r="L2983" s="25">
        <f t="shared" si="358"/>
        <v>0</v>
      </c>
      <c r="M2983" s="25"/>
      <c r="N2983" s="45">
        <v>45929</v>
      </c>
      <c r="O2983" s="54"/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55"/>
        <v>2981</v>
      </c>
      <c r="B2984" s="25" t="s">
        <v>3736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4313</v>
      </c>
      <c r="J2984" s="25">
        <v>1</v>
      </c>
      <c r="K2984" s="25">
        <v>1</v>
      </c>
      <c r="L2984" s="25">
        <f t="shared" si="358"/>
        <v>0</v>
      </c>
      <c r="M2984" s="25"/>
      <c r="N2984" s="45">
        <v>45927</v>
      </c>
      <c r="O2984" s="54"/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55"/>
        <v>2982</v>
      </c>
      <c r="B2985" s="25" t="s">
        <v>3736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4107</v>
      </c>
      <c r="J2985" s="25">
        <v>1</v>
      </c>
      <c r="K2985" s="25">
        <v>1</v>
      </c>
      <c r="L2985" s="25">
        <f t="shared" si="358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55"/>
        <v>2983</v>
      </c>
      <c r="B2986" s="25" t="s">
        <v>3736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4314</v>
      </c>
      <c r="J2986" s="25">
        <v>1</v>
      </c>
      <c r="K2986" s="25">
        <v>1</v>
      </c>
      <c r="L2986" s="25">
        <f t="shared" si="358"/>
        <v>0</v>
      </c>
      <c r="M2986" s="25"/>
      <c r="N2986" s="45">
        <v>45929</v>
      </c>
      <c r="O2986" s="54"/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355"/>
        <v>2984</v>
      </c>
      <c r="B2987" s="25" t="s">
        <v>3736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3966</v>
      </c>
      <c r="J2987" s="25">
        <v>1</v>
      </c>
      <c r="K2987" s="25">
        <v>1</v>
      </c>
      <c r="L2987" s="25">
        <f t="shared" si="358"/>
        <v>0</v>
      </c>
      <c r="M2987" s="25"/>
      <c r="N2987" s="45">
        <v>45936</v>
      </c>
      <c r="O2987" s="54"/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55"/>
        <v>2985</v>
      </c>
      <c r="B2988" s="25" t="s">
        <v>3736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4315</v>
      </c>
      <c r="J2988" s="25">
        <v>1</v>
      </c>
      <c r="K2988" s="25">
        <v>1</v>
      </c>
      <c r="L2988" s="25">
        <f t="shared" si="358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55"/>
        <v>2986</v>
      </c>
      <c r="B2989" s="25" t="s">
        <v>3736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4316</v>
      </c>
      <c r="J2989" s="25">
        <v>1</v>
      </c>
      <c r="K2989" s="25">
        <v>1</v>
      </c>
      <c r="L2989" s="25">
        <f t="shared" si="358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355"/>
        <v>2987</v>
      </c>
      <c r="B2990" s="25" t="s">
        <v>3736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4317</v>
      </c>
      <c r="J2990" s="25">
        <v>1</v>
      </c>
      <c r="K2990" s="25">
        <v>1</v>
      </c>
      <c r="L2990" s="25">
        <f t="shared" si="358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55"/>
        <v>2988</v>
      </c>
      <c r="B2991" s="25" t="s">
        <v>3736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4318</v>
      </c>
      <c r="J2991" s="25">
        <v>1</v>
      </c>
      <c r="K2991" s="25">
        <v>1</v>
      </c>
      <c r="L2991" s="25">
        <f t="shared" si="358"/>
        <v>0</v>
      </c>
      <c r="M2991" s="25" t="s">
        <v>3738</v>
      </c>
      <c r="N2991" s="45">
        <v>45929</v>
      </c>
      <c r="O2991" s="54">
        <v>35045.5</v>
      </c>
      <c r="P2991" s="25" t="s">
        <v>3737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55"/>
        <v>2989</v>
      </c>
      <c r="B2992" s="25" t="s">
        <v>3736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4319</v>
      </c>
      <c r="J2992" s="25">
        <v>1</v>
      </c>
      <c r="K2992" s="25">
        <v>1</v>
      </c>
      <c r="L2992" s="25">
        <f t="shared" si="358"/>
        <v>0</v>
      </c>
      <c r="M2992" s="25"/>
      <c r="N2992" s="45">
        <v>45936</v>
      </c>
      <c r="O2992" s="54"/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55"/>
        <v>2990</v>
      </c>
      <c r="B2993" s="25" t="s">
        <v>3736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3992</v>
      </c>
      <c r="J2993" s="25">
        <v>1</v>
      </c>
      <c r="K2993" s="25">
        <v>1</v>
      </c>
      <c r="L2993" s="25">
        <f t="shared" si="358"/>
        <v>0</v>
      </c>
      <c r="M2993" s="25"/>
      <c r="N2993" s="45">
        <v>45938</v>
      </c>
      <c r="O2993" s="54"/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x14ac:dyDescent="0.25">
      <c r="A2994" s="25">
        <f t="shared" si="355"/>
        <v>2991</v>
      </c>
      <c r="B2994" s="25" t="s">
        <v>3736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4320</v>
      </c>
      <c r="J2994" s="25">
        <v>1</v>
      </c>
      <c r="K2994" s="25">
        <v>1</v>
      </c>
      <c r="L2994" s="25">
        <f t="shared" si="358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55"/>
        <v>2992</v>
      </c>
      <c r="B2995" s="25" t="s">
        <v>3736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4321</v>
      </c>
      <c r="J2995" s="25">
        <v>1</v>
      </c>
      <c r="K2995" s="25">
        <v>1</v>
      </c>
      <c r="L2995" s="25">
        <f t="shared" si="358"/>
        <v>0</v>
      </c>
      <c r="M2995" s="25"/>
      <c r="N2995" s="45">
        <v>45936</v>
      </c>
      <c r="O2995" s="54"/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55"/>
        <v>2993</v>
      </c>
      <c r="B2996" s="25" t="s">
        <v>3736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3821</v>
      </c>
      <c r="J2996" s="25">
        <v>3</v>
      </c>
      <c r="K2996" s="25">
        <v>3</v>
      </c>
      <c r="L2996" s="25">
        <f t="shared" si="358"/>
        <v>0</v>
      </c>
      <c r="M2996" s="25"/>
      <c r="N2996" s="45">
        <v>45927</v>
      </c>
      <c r="O2996" s="54"/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55"/>
        <v>2994</v>
      </c>
      <c r="B2997" s="25" t="s">
        <v>3736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4322</v>
      </c>
      <c r="J2997" s="25">
        <v>2</v>
      </c>
      <c r="K2997" s="25">
        <v>2</v>
      </c>
      <c r="L2997" s="25">
        <f t="shared" si="358"/>
        <v>0</v>
      </c>
      <c r="M2997" s="25"/>
      <c r="N2997" s="45">
        <v>45927</v>
      </c>
      <c r="O2997" s="54"/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55"/>
        <v>2995</v>
      </c>
      <c r="B2998" s="25" t="s">
        <v>3736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4323</v>
      </c>
      <c r="J2998" s="25">
        <v>1</v>
      </c>
      <c r="K2998" s="25">
        <v>1</v>
      </c>
      <c r="L2998" s="25">
        <f t="shared" si="358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ref="A2999:A3052" si="365">A2998+1</f>
        <v>2996</v>
      </c>
      <c r="B2999" s="25" t="s">
        <v>3736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4324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3739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65"/>
        <v>2997</v>
      </c>
      <c r="B3000" s="25" t="s">
        <v>3736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4325</v>
      </c>
      <c r="J3000" s="25">
        <v>1</v>
      </c>
      <c r="K3000" s="25">
        <v>1</v>
      </c>
      <c r="L3000" s="25">
        <f t="shared" si="368"/>
        <v>0</v>
      </c>
      <c r="M3000" s="25"/>
      <c r="N3000" s="45">
        <v>45927</v>
      </c>
      <c r="O3000" s="54"/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65"/>
        <v>2998</v>
      </c>
      <c r="B3001" s="25" t="s">
        <v>3736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4326</v>
      </c>
      <c r="J3001" s="25">
        <v>1</v>
      </c>
      <c r="K3001" s="25">
        <v>1</v>
      </c>
      <c r="L3001" s="25">
        <f t="shared" si="368"/>
        <v>0</v>
      </c>
      <c r="M3001" s="25"/>
      <c r="N3001" s="45">
        <v>45927</v>
      </c>
      <c r="O3001" s="54"/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65"/>
        <v>2999</v>
      </c>
      <c r="B3002" s="25" t="s">
        <v>3736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4327</v>
      </c>
      <c r="J3002" s="25">
        <v>1</v>
      </c>
      <c r="K3002" s="25">
        <v>1</v>
      </c>
      <c r="L3002" s="25">
        <f t="shared" si="368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65"/>
        <v>3000</v>
      </c>
      <c r="B3003" s="25" t="s">
        <v>3736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3765</v>
      </c>
      <c r="J3003" s="25">
        <v>2</v>
      </c>
      <c r="K3003" s="25">
        <v>2</v>
      </c>
      <c r="L3003" s="25">
        <f t="shared" si="368"/>
        <v>0</v>
      </c>
      <c r="M3003" s="25"/>
      <c r="N3003" s="45">
        <v>45927</v>
      </c>
      <c r="O3003" s="54"/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65"/>
        <v>3001</v>
      </c>
      <c r="B3004" s="25" t="s">
        <v>3736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3829</v>
      </c>
      <c r="J3004" s="25">
        <v>2</v>
      </c>
      <c r="K3004" s="25">
        <v>2</v>
      </c>
      <c r="L3004" s="25">
        <f t="shared" si="368"/>
        <v>0</v>
      </c>
      <c r="M3004" s="25"/>
      <c r="N3004" s="45">
        <v>45927</v>
      </c>
      <c r="O3004" s="54"/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65"/>
        <v>3002</v>
      </c>
      <c r="B3005" s="25" t="s">
        <v>3736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4328</v>
      </c>
      <c r="J3005" s="25">
        <v>1</v>
      </c>
      <c r="K3005" s="25">
        <v>1</v>
      </c>
      <c r="L3005" s="25">
        <f t="shared" si="368"/>
        <v>0</v>
      </c>
      <c r="M3005" s="25"/>
      <c r="N3005" s="45">
        <v>45927</v>
      </c>
      <c r="O3005" s="54"/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65"/>
        <v>3003</v>
      </c>
      <c r="B3006" s="25" t="s">
        <v>3736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4329</v>
      </c>
      <c r="J3006" s="25">
        <v>1</v>
      </c>
      <c r="K3006" s="25">
        <v>1</v>
      </c>
      <c r="L3006" s="25">
        <f t="shared" si="368"/>
        <v>0</v>
      </c>
      <c r="M3006" s="25"/>
      <c r="N3006" s="45">
        <v>45936</v>
      </c>
      <c r="O3006" s="54"/>
      <c r="P3006" s="25" t="s">
        <v>2520</v>
      </c>
      <c r="Q3006" s="25" t="s">
        <v>4765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65"/>
        <v>3004</v>
      </c>
      <c r="B3007" s="25" t="s">
        <v>3736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4330</v>
      </c>
      <c r="J3007" s="25">
        <v>1</v>
      </c>
      <c r="K3007" s="25">
        <v>1</v>
      </c>
      <c r="L3007" s="25">
        <f t="shared" si="368"/>
        <v>0</v>
      </c>
      <c r="M3007" s="25"/>
      <c r="N3007" s="45">
        <v>45927</v>
      </c>
      <c r="O3007" s="54"/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365"/>
        <v>3005</v>
      </c>
      <c r="B3008" s="25" t="s">
        <v>3736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4331</v>
      </c>
      <c r="J3008" s="25">
        <v>1</v>
      </c>
      <c r="K3008" s="25">
        <v>1</v>
      </c>
      <c r="L3008" s="25">
        <f t="shared" si="368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65"/>
        <v>3006</v>
      </c>
      <c r="B3009" s="25" t="s">
        <v>3736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4332</v>
      </c>
      <c r="J3009" s="25">
        <v>1</v>
      </c>
      <c r="K3009" s="25">
        <v>1</v>
      </c>
      <c r="L3009" s="25">
        <f t="shared" si="368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65"/>
        <v>3007</v>
      </c>
      <c r="B3010" s="25" t="s">
        <v>3736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4333</v>
      </c>
      <c r="J3010" s="25">
        <v>1</v>
      </c>
      <c r="K3010" s="25">
        <v>1</v>
      </c>
      <c r="L3010" s="25">
        <f t="shared" si="368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65"/>
        <v>3008</v>
      </c>
      <c r="B3011" s="25" t="s">
        <v>3736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4334</v>
      </c>
      <c r="J3011" s="25">
        <v>1</v>
      </c>
      <c r="K3011" s="25">
        <v>1</v>
      </c>
      <c r="L3011" s="25">
        <f t="shared" si="368"/>
        <v>0</v>
      </c>
      <c r="M3011" s="25"/>
      <c r="N3011" s="45">
        <v>45938</v>
      </c>
      <c r="O3011" s="54"/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365"/>
        <v>3009</v>
      </c>
      <c r="B3012" s="25" t="s">
        <v>3736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4335</v>
      </c>
      <c r="J3012" s="25">
        <v>1</v>
      </c>
      <c r="K3012" s="25">
        <v>1</v>
      </c>
      <c r="L3012" s="25">
        <f t="shared" si="368"/>
        <v>0</v>
      </c>
      <c r="M3012" s="25"/>
      <c r="N3012" s="45">
        <v>45936</v>
      </c>
      <c r="O3012" s="54"/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65"/>
        <v>3010</v>
      </c>
      <c r="B3013" s="25" t="s">
        <v>3736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4336</v>
      </c>
      <c r="J3013" s="25">
        <v>1</v>
      </c>
      <c r="K3013" s="25">
        <v>1</v>
      </c>
      <c r="L3013" s="25">
        <f t="shared" si="368"/>
        <v>0</v>
      </c>
      <c r="M3013" s="25"/>
      <c r="N3013" s="45">
        <v>45936</v>
      </c>
      <c r="O3013" s="54"/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365"/>
        <v>3011</v>
      </c>
      <c r="B3014" s="25" t="s">
        <v>3736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4337</v>
      </c>
      <c r="J3014" s="25">
        <v>1</v>
      </c>
      <c r="K3014" s="25">
        <v>1</v>
      </c>
      <c r="L3014" s="25">
        <f t="shared" si="368"/>
        <v>0</v>
      </c>
      <c r="M3014" s="25"/>
      <c r="N3014" s="45">
        <v>45936</v>
      </c>
      <c r="O3014" s="54"/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65"/>
        <v>3012</v>
      </c>
      <c r="B3015" s="25" t="s">
        <v>3736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4338</v>
      </c>
      <c r="J3015" s="25">
        <v>1</v>
      </c>
      <c r="K3015" s="25">
        <v>1</v>
      </c>
      <c r="L3015" s="25">
        <f t="shared" si="368"/>
        <v>0</v>
      </c>
      <c r="M3015" s="25"/>
      <c r="N3015" s="45">
        <v>45929</v>
      </c>
      <c r="O3015" s="54"/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65"/>
        <v>3013</v>
      </c>
      <c r="B3016" s="25" t="s">
        <v>3736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4339</v>
      </c>
      <c r="J3016" s="25">
        <v>1</v>
      </c>
      <c r="K3016" s="25">
        <v>1</v>
      </c>
      <c r="L3016" s="25">
        <f t="shared" si="368"/>
        <v>0</v>
      </c>
      <c r="M3016" s="25"/>
      <c r="N3016" s="45">
        <v>45927</v>
      </c>
      <c r="O3016" s="54"/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65"/>
        <v>3014</v>
      </c>
      <c r="B3017" s="25" t="s">
        <v>3736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4340</v>
      </c>
      <c r="J3017" s="25">
        <v>1</v>
      </c>
      <c r="K3017" s="25">
        <v>1</v>
      </c>
      <c r="L3017" s="25">
        <f t="shared" si="368"/>
        <v>0</v>
      </c>
      <c r="M3017" s="25"/>
      <c r="N3017" s="45">
        <v>45929</v>
      </c>
      <c r="O3017" s="54"/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365"/>
        <v>3015</v>
      </c>
      <c r="B3018" s="25" t="s">
        <v>3736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3920</v>
      </c>
      <c r="J3018" s="25">
        <v>1</v>
      </c>
      <c r="K3018" s="25">
        <v>1</v>
      </c>
      <c r="L3018" s="25">
        <f t="shared" si="368"/>
        <v>0</v>
      </c>
      <c r="M3018" s="25"/>
      <c r="N3018" s="45">
        <v>45927</v>
      </c>
      <c r="O3018" s="54"/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365"/>
        <v>3016</v>
      </c>
      <c r="B3019" s="25" t="s">
        <v>3736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3976</v>
      </c>
      <c r="J3019" s="25">
        <v>1</v>
      </c>
      <c r="K3019" s="25">
        <v>1</v>
      </c>
      <c r="L3019" s="25">
        <f t="shared" si="368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65"/>
        <v>3017</v>
      </c>
      <c r="B3020" s="25" t="s">
        <v>3736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4341</v>
      </c>
      <c r="J3020" s="25">
        <v>1</v>
      </c>
      <c r="K3020" s="25">
        <v>1</v>
      </c>
      <c r="L3020" s="25">
        <f t="shared" si="368"/>
        <v>0</v>
      </c>
      <c r="M3020" s="25"/>
      <c r="N3020" s="45">
        <v>45926</v>
      </c>
      <c r="O3020" s="54"/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3740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x14ac:dyDescent="0.25">
      <c r="A3021" s="25">
        <f t="shared" si="365"/>
        <v>3018</v>
      </c>
      <c r="B3021" s="25" t="s">
        <v>3736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4120</v>
      </c>
      <c r="J3021" s="25">
        <v>2</v>
      </c>
      <c r="K3021" s="25">
        <v>2</v>
      </c>
      <c r="L3021" s="25">
        <f t="shared" si="368"/>
        <v>0</v>
      </c>
      <c r="M3021" s="25"/>
      <c r="N3021" s="45">
        <v>45927</v>
      </c>
      <c r="O3021" s="54"/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65"/>
        <v>3019</v>
      </c>
      <c r="B3022" s="25" t="s">
        <v>3736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4342</v>
      </c>
      <c r="J3022" s="25">
        <v>1</v>
      </c>
      <c r="K3022" s="25">
        <v>1</v>
      </c>
      <c r="L3022" s="25">
        <f t="shared" si="368"/>
        <v>0</v>
      </c>
      <c r="M3022" s="25"/>
      <c r="N3022" s="45">
        <v>45927</v>
      </c>
      <c r="O3022" s="54"/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65"/>
        <v>3020</v>
      </c>
      <c r="B3023" s="25" t="s">
        <v>3736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4343</v>
      </c>
      <c r="J3023" s="25">
        <v>1</v>
      </c>
      <c r="K3023" s="25">
        <v>1</v>
      </c>
      <c r="L3023" s="25">
        <f t="shared" si="368"/>
        <v>0</v>
      </c>
      <c r="M3023" s="25"/>
      <c r="N3023" s="45">
        <v>45936</v>
      </c>
      <c r="O3023" s="54"/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65"/>
        <v>3021</v>
      </c>
      <c r="B3024" s="25" t="s">
        <v>3736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4344</v>
      </c>
      <c r="J3024" s="25">
        <v>1</v>
      </c>
      <c r="K3024" s="25">
        <v>1</v>
      </c>
      <c r="L3024" s="25">
        <f t="shared" si="368"/>
        <v>0</v>
      </c>
      <c r="M3024" s="25"/>
      <c r="N3024" s="45">
        <v>45927</v>
      </c>
      <c r="O3024" s="54"/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65"/>
        <v>3022</v>
      </c>
      <c r="B3025" s="25" t="s">
        <v>3736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4345</v>
      </c>
      <c r="J3025" s="25">
        <v>2</v>
      </c>
      <c r="K3025" s="25">
        <v>2</v>
      </c>
      <c r="L3025" s="25">
        <f t="shared" si="368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65"/>
        <v>3023</v>
      </c>
      <c r="B3026" s="25" t="s">
        <v>3736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4346</v>
      </c>
      <c r="J3026" s="25">
        <v>2</v>
      </c>
      <c r="K3026" s="25">
        <v>2</v>
      </c>
      <c r="L3026" s="25">
        <f t="shared" si="368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65"/>
        <v>3024</v>
      </c>
      <c r="B3027" s="25" t="s">
        <v>3736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4347</v>
      </c>
      <c r="J3027" s="25">
        <v>2</v>
      </c>
      <c r="K3027" s="25">
        <v>2</v>
      </c>
      <c r="L3027" s="25">
        <f t="shared" si="368"/>
        <v>0</v>
      </c>
      <c r="M3027" s="25"/>
      <c r="N3027" s="45">
        <v>45927</v>
      </c>
      <c r="O3027" s="54"/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365"/>
        <v>3025</v>
      </c>
      <c r="B3028" s="25" t="s">
        <v>3736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4348</v>
      </c>
      <c r="J3028" s="25">
        <v>2</v>
      </c>
      <c r="K3028" s="25">
        <v>2</v>
      </c>
      <c r="L3028" s="25">
        <f t="shared" si="368"/>
        <v>0</v>
      </c>
      <c r="M3028" s="25"/>
      <c r="N3028" s="45">
        <v>45927</v>
      </c>
      <c r="O3028" s="54"/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65"/>
        <v>3026</v>
      </c>
      <c r="B3029" s="25" t="s">
        <v>3736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4349</v>
      </c>
      <c r="J3029" s="25">
        <v>1</v>
      </c>
      <c r="K3029" s="25">
        <v>1</v>
      </c>
      <c r="L3029" s="25">
        <f t="shared" si="368"/>
        <v>0</v>
      </c>
      <c r="M3029" s="25"/>
      <c r="N3029" s="45">
        <v>45938</v>
      </c>
      <c r="O3029" s="54"/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4350</v>
      </c>
      <c r="J3030" s="25">
        <v>1</v>
      </c>
      <c r="K3030" s="25">
        <v>1</v>
      </c>
      <c r="L3030" s="25">
        <f t="shared" si="368"/>
        <v>0</v>
      </c>
      <c r="M3030" s="25" t="s">
        <v>4740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4139</v>
      </c>
      <c r="J3031" s="25">
        <v>1</v>
      </c>
      <c r="K3031" s="25">
        <v>1</v>
      </c>
      <c r="L3031" s="25">
        <f t="shared" si="368"/>
        <v>0</v>
      </c>
      <c r="M3031" s="25" t="s">
        <v>4740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3735</v>
      </c>
      <c r="I3032" s="25" t="s">
        <v>4351</v>
      </c>
      <c r="J3032" s="25">
        <v>1</v>
      </c>
      <c r="K3032" s="25">
        <v>1</v>
      </c>
      <c r="L3032" s="25">
        <f t="shared" si="368"/>
        <v>0</v>
      </c>
      <c r="M3032" s="25"/>
      <c r="N3032" s="45">
        <v>45937</v>
      </c>
      <c r="O3032" s="54"/>
      <c r="P3032" s="25" t="s">
        <v>173</v>
      </c>
      <c r="Q3032" s="25">
        <v>58156571163</v>
      </c>
      <c r="R3032" s="25"/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/>
      <c r="Y3032" s="25" t="str">
        <f t="shared" si="369"/>
        <v/>
      </c>
      <c r="Z3032" s="25" t="str">
        <f t="shared" si="370"/>
        <v>Tuesday</v>
      </c>
      <c r="AA3032" s="25" t="str">
        <f t="shared" si="371"/>
        <v/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365"/>
        <v>3030</v>
      </c>
      <c r="B3033" s="25" t="s">
        <v>4352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/>
      <c r="N3033" s="45">
        <v>45930</v>
      </c>
      <c r="O3033" s="54"/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65"/>
        <v>3031</v>
      </c>
      <c r="B3034" s="25" t="s">
        <v>4352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/>
      <c r="N3034" s="45">
        <v>45930</v>
      </c>
      <c r="O3034" s="54"/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4446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4353</v>
      </c>
      <c r="I3035" s="25" t="s">
        <v>4738</v>
      </c>
      <c r="J3035" s="25">
        <v>1</v>
      </c>
      <c r="K3035" s="25">
        <v>1</v>
      </c>
      <c r="L3035" s="25">
        <f t="shared" si="368"/>
        <v>0</v>
      </c>
      <c r="M3035" s="25"/>
      <c r="N3035" s="45">
        <v>45938</v>
      </c>
      <c r="O3035" s="54"/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4354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4355</v>
      </c>
      <c r="I3036" s="25" t="s">
        <v>4739</v>
      </c>
      <c r="J3036" s="25">
        <v>1</v>
      </c>
      <c r="K3036" s="25">
        <v>1</v>
      </c>
      <c r="L3036" s="25">
        <f t="shared" si="368"/>
        <v>0</v>
      </c>
      <c r="M3036" s="25"/>
      <c r="N3036" s="45">
        <v>45938</v>
      </c>
      <c r="O3036" s="54"/>
      <c r="P3036" s="25" t="s">
        <v>4356</v>
      </c>
      <c r="Q3036" s="25">
        <v>58156648572</v>
      </c>
      <c r="R3036" s="25"/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 t="s">
        <v>3741</v>
      </c>
      <c r="X3036" s="45"/>
      <c r="Y3036" s="25" t="str">
        <f t="shared" si="369"/>
        <v/>
      </c>
      <c r="Z3036" s="25" t="str">
        <f t="shared" si="370"/>
        <v>Wednesday</v>
      </c>
      <c r="AA3036" s="25" t="str">
        <f t="shared" si="371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65"/>
        <v>3034</v>
      </c>
      <c r="B3037" s="25" t="s">
        <v>4358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4359</v>
      </c>
      <c r="I3037" s="25" t="s">
        <v>4361</v>
      </c>
      <c r="J3037" s="25">
        <v>2</v>
      </c>
      <c r="K3037" s="25">
        <v>2</v>
      </c>
      <c r="L3037" s="25">
        <f t="shared" si="368"/>
        <v>0</v>
      </c>
      <c r="M3037" s="25"/>
      <c r="N3037" s="45">
        <v>45930</v>
      </c>
      <c r="O3037" s="54"/>
      <c r="P3037" s="25" t="s">
        <v>2031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4360</v>
      </c>
      <c r="V3037" s="25" t="str">
        <f>VLOOKUP(P3037,'Customer List'!B:C,2,)</f>
        <v>STOCK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STOCK</v>
      </c>
    </row>
    <row r="3038" spans="1:29" x14ac:dyDescent="0.25">
      <c r="A3038" s="25">
        <f t="shared" si="365"/>
        <v>3035</v>
      </c>
      <c r="B3038" s="25" t="s">
        <v>4439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4441</v>
      </c>
      <c r="I3038" s="25" t="s">
        <v>4442</v>
      </c>
      <c r="J3038" s="25">
        <v>1</v>
      </c>
      <c r="K3038" s="25">
        <v>1</v>
      </c>
      <c r="L3038" s="25">
        <f t="shared" si="368"/>
        <v>0</v>
      </c>
      <c r="M3038" s="25"/>
      <c r="N3038" s="45">
        <v>45934</v>
      </c>
      <c r="O3038" s="54"/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365"/>
        <v>3036</v>
      </c>
      <c r="B3039" s="25" t="s">
        <v>4439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4443</v>
      </c>
      <c r="J3039" s="25">
        <v>1</v>
      </c>
      <c r="K3039" s="25">
        <v>1</v>
      </c>
      <c r="L3039" s="25">
        <f t="shared" si="368"/>
        <v>0</v>
      </c>
      <c r="M3039" s="25"/>
      <c r="N3039" s="45">
        <v>45934</v>
      </c>
      <c r="O3039" s="54"/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65"/>
        <v>3037</v>
      </c>
      <c r="B3040" s="25" t="s">
        <v>4439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4444</v>
      </c>
      <c r="J3040" s="25">
        <v>1</v>
      </c>
      <c r="K3040" s="25">
        <v>1</v>
      </c>
      <c r="L3040" s="25">
        <f t="shared" si="368"/>
        <v>0</v>
      </c>
      <c r="M3040" s="25"/>
      <c r="N3040" s="45">
        <v>45939</v>
      </c>
      <c r="O3040" s="54"/>
      <c r="P3040" s="25" t="s">
        <v>4440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x14ac:dyDescent="0.25">
      <c r="A3041" s="25">
        <f t="shared" si="365"/>
        <v>3038</v>
      </c>
      <c r="B3041" s="25" t="s">
        <v>4704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4695</v>
      </c>
      <c r="I3041" s="25" t="s">
        <v>4708</v>
      </c>
      <c r="J3041" s="25">
        <v>1</v>
      </c>
      <c r="K3041" s="25">
        <v>1</v>
      </c>
      <c r="L3041" s="25">
        <f t="shared" si="368"/>
        <v>0</v>
      </c>
      <c r="M3041" s="25"/>
      <c r="N3041" s="45">
        <v>45934</v>
      </c>
      <c r="O3041" s="54"/>
      <c r="P3041" s="25" t="s">
        <v>3729</v>
      </c>
      <c r="Q3041" s="25">
        <v>58156475322</v>
      </c>
      <c r="R3041" s="25" t="s">
        <v>41</v>
      </c>
      <c r="S3041" s="3">
        <v>-20</v>
      </c>
      <c r="T3041" s="55"/>
      <c r="U3041" s="25" t="s">
        <v>4707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4704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4696</v>
      </c>
      <c r="I3042" s="25" t="s">
        <v>4709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4707</v>
      </c>
      <c r="V3042" s="25" t="str">
        <f>VLOOKUP(P3042,'Customer List'!B:C,2,)</f>
        <v>Banglore</v>
      </c>
      <c r="W3042" s="56" t="s">
        <v>4864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65"/>
        <v>3040</v>
      </c>
      <c r="B3043" s="25" t="s">
        <v>4704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4697</v>
      </c>
      <c r="I3043" s="25" t="s">
        <v>4710</v>
      </c>
      <c r="J3043" s="25">
        <v>1</v>
      </c>
      <c r="K3043" s="25">
        <v>1</v>
      </c>
      <c r="L3043" s="25">
        <f t="shared" si="368"/>
        <v>0</v>
      </c>
      <c r="M3043" s="25"/>
      <c r="N3043" s="45">
        <v>45934</v>
      </c>
      <c r="O3043" s="54"/>
      <c r="P3043" s="25" t="s">
        <v>3729</v>
      </c>
      <c r="Q3043" s="25">
        <v>58156475322</v>
      </c>
      <c r="R3043" s="25" t="s">
        <v>41</v>
      </c>
      <c r="S3043" s="3">
        <v>-20</v>
      </c>
      <c r="T3043" s="55"/>
      <c r="U3043" s="25" t="s">
        <v>4707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65"/>
        <v>3041</v>
      </c>
      <c r="B3044" s="25" t="s">
        <v>4704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4698</v>
      </c>
      <c r="I3044" s="25" t="s">
        <v>4711</v>
      </c>
      <c r="J3044" s="25">
        <v>1</v>
      </c>
      <c r="K3044" s="25">
        <v>1</v>
      </c>
      <c r="L3044" s="25">
        <f t="shared" si="368"/>
        <v>0</v>
      </c>
      <c r="M3044" s="25"/>
      <c r="N3044" s="45">
        <v>45934</v>
      </c>
      <c r="O3044" s="54"/>
      <c r="P3044" s="25" t="s">
        <v>3729</v>
      </c>
      <c r="Q3044" s="25">
        <v>58156475322</v>
      </c>
      <c r="R3044" s="25" t="s">
        <v>41</v>
      </c>
      <c r="S3044" s="3">
        <v>-20</v>
      </c>
      <c r="T3044" s="55"/>
      <c r="U3044" s="25" t="s">
        <v>4707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65"/>
        <v>3042</v>
      </c>
      <c r="B3045" s="25" t="s">
        <v>4704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4699</v>
      </c>
      <c r="I3045" s="25" t="s">
        <v>4712</v>
      </c>
      <c r="J3045" s="25">
        <v>1</v>
      </c>
      <c r="K3045" s="25">
        <v>1</v>
      </c>
      <c r="L3045" s="25">
        <f t="shared" si="368"/>
        <v>0</v>
      </c>
      <c r="M3045" s="25"/>
      <c r="N3045" s="45">
        <v>45934</v>
      </c>
      <c r="O3045" s="54"/>
      <c r="P3045" s="25" t="s">
        <v>3729</v>
      </c>
      <c r="Q3045" s="25">
        <v>58156475322</v>
      </c>
      <c r="R3045" s="25" t="s">
        <v>41</v>
      </c>
      <c r="S3045" s="3">
        <v>-20</v>
      </c>
      <c r="T3045" s="55"/>
      <c r="U3045" s="25" t="s">
        <v>4707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65"/>
        <v>3043</v>
      </c>
      <c r="B3046" s="25" t="s">
        <v>4704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4700</v>
      </c>
      <c r="I3046" s="25" t="s">
        <v>4713</v>
      </c>
      <c r="J3046" s="25">
        <v>1</v>
      </c>
      <c r="K3046" s="25">
        <v>1</v>
      </c>
      <c r="L3046" s="25">
        <f t="shared" si="368"/>
        <v>0</v>
      </c>
      <c r="M3046" s="25"/>
      <c r="N3046" s="45">
        <v>45934</v>
      </c>
      <c r="O3046" s="54"/>
      <c r="P3046" s="25" t="s">
        <v>3729</v>
      </c>
      <c r="Q3046" s="25">
        <v>58156475322</v>
      </c>
      <c r="R3046" s="25" t="s">
        <v>41</v>
      </c>
      <c r="S3046" s="3">
        <v>-20</v>
      </c>
      <c r="T3046" s="55"/>
      <c r="U3046" s="25" t="s">
        <v>4707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65"/>
        <v>3044</v>
      </c>
      <c r="B3047" s="25" t="s">
        <v>4704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4701</v>
      </c>
      <c r="I3047" s="25" t="s">
        <v>4714</v>
      </c>
      <c r="J3047" s="25">
        <v>1</v>
      </c>
      <c r="K3047" s="25">
        <v>1</v>
      </c>
      <c r="L3047" s="25">
        <f t="shared" si="368"/>
        <v>0</v>
      </c>
      <c r="M3047" s="25"/>
      <c r="N3047" s="45">
        <v>45936</v>
      </c>
      <c r="O3047" s="54"/>
      <c r="P3047" s="25" t="s">
        <v>4705</v>
      </c>
      <c r="Q3047" s="25">
        <v>58156535312</v>
      </c>
      <c r="R3047" s="25" t="s">
        <v>41</v>
      </c>
      <c r="S3047" s="3">
        <v>-20</v>
      </c>
      <c r="T3047" s="55"/>
      <c r="U3047" s="25" t="s">
        <v>4707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65"/>
        <v>3045</v>
      </c>
      <c r="B3048" s="25" t="s">
        <v>4704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4702</v>
      </c>
      <c r="I3048" s="25" t="s">
        <v>4715</v>
      </c>
      <c r="J3048" s="25">
        <v>1</v>
      </c>
      <c r="K3048" s="25">
        <v>1</v>
      </c>
      <c r="L3048" s="25">
        <f t="shared" si="368"/>
        <v>0</v>
      </c>
      <c r="M3048" s="25"/>
      <c r="N3048" s="45">
        <v>45936</v>
      </c>
      <c r="O3048" s="54"/>
      <c r="P3048" s="25" t="s">
        <v>4705</v>
      </c>
      <c r="Q3048" s="25">
        <v>58156535312</v>
      </c>
      <c r="R3048" s="25" t="s">
        <v>41</v>
      </c>
      <c r="S3048" s="3">
        <v>-20</v>
      </c>
      <c r="T3048" s="55"/>
      <c r="U3048" s="25" t="s">
        <v>4707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365"/>
        <v>3046</v>
      </c>
      <c r="B3049" s="25" t="s">
        <v>4704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4703</v>
      </c>
      <c r="I3049" s="25" t="s">
        <v>4716</v>
      </c>
      <c r="J3049" s="25">
        <v>2</v>
      </c>
      <c r="K3049" s="25">
        <v>2</v>
      </c>
      <c r="L3049" s="25">
        <f t="shared" si="368"/>
        <v>0</v>
      </c>
      <c r="M3049" s="25"/>
      <c r="N3049" s="45">
        <v>45934</v>
      </c>
      <c r="O3049" s="54"/>
      <c r="P3049" s="25" t="s">
        <v>4706</v>
      </c>
      <c r="Q3049" s="25">
        <v>58156477724</v>
      </c>
      <c r="R3049" s="25" t="s">
        <v>41</v>
      </c>
      <c r="S3049" s="3">
        <v>-20</v>
      </c>
      <c r="T3049" s="55"/>
      <c r="U3049" s="25" t="s">
        <v>4707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365"/>
        <v>3047</v>
      </c>
      <c r="B3050" s="62" t="s">
        <v>4723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4718</v>
      </c>
      <c r="I3050" s="25" t="s">
        <v>4719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4360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si="365"/>
        <v>3048</v>
      </c>
      <c r="B3051" s="62" t="s">
        <v>4723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2646</v>
      </c>
      <c r="I3051" s="25" t="s">
        <v>4720</v>
      </c>
      <c r="J3051" s="25">
        <v>1</v>
      </c>
      <c r="K3051" s="25">
        <v>1</v>
      </c>
      <c r="L3051" s="25">
        <f t="shared" si="368"/>
        <v>0</v>
      </c>
      <c r="M3051" s="25"/>
      <c r="N3051" s="45">
        <v>45939</v>
      </c>
      <c r="O3051" s="54"/>
      <c r="P3051" s="25" t="s">
        <v>3341</v>
      </c>
      <c r="Q3051" s="25"/>
      <c r="R3051" s="25"/>
      <c r="S3051" s="3" t="s">
        <v>300</v>
      </c>
      <c r="T3051" s="55"/>
      <c r="U3051" s="25" t="s">
        <v>4360</v>
      </c>
      <c r="V3051" s="25" t="str">
        <f>VLOOKUP(P3051,'Customer List'!B:C,2,)</f>
        <v>Delhi</v>
      </c>
      <c r="W3051" s="57"/>
      <c r="X3051" s="45"/>
      <c r="Y3051" s="25"/>
      <c r="Z3051" s="25"/>
      <c r="AA3051" s="25"/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365"/>
        <v>3049</v>
      </c>
      <c r="B3052" s="62" t="s">
        <v>4723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4721</v>
      </c>
      <c r="I3052" s="25" t="s">
        <v>4722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4360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x14ac:dyDescent="0.25">
      <c r="A3053" s="25">
        <f t="shared" ref="A3053:A3116" si="375">A3052+1</f>
        <v>3050</v>
      </c>
      <c r="B3053" s="25" t="s">
        <v>4742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4537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/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75"/>
        <v>3051</v>
      </c>
      <c r="B3054" s="25" t="s">
        <v>4742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4248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/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75"/>
        <v>3052</v>
      </c>
      <c r="B3055" s="25" t="s">
        <v>4742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4538</v>
      </c>
      <c r="J3055" s="25">
        <v>1</v>
      </c>
      <c r="K3055" s="25">
        <v>1</v>
      </c>
      <c r="L3055" s="25">
        <f t="shared" si="378"/>
        <v>0</v>
      </c>
      <c r="M3055" s="25"/>
      <c r="N3055" s="45">
        <v>45937</v>
      </c>
      <c r="O3055" s="54"/>
      <c r="P3055" s="25" t="s">
        <v>4675</v>
      </c>
      <c r="Q3055" s="25">
        <v>58156568330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/>
      <c r="Y3055" s="25" t="str">
        <f t="shared" si="379"/>
        <v/>
      </c>
      <c r="Z3055" s="25" t="str">
        <f t="shared" si="380"/>
        <v>Tuesday</v>
      </c>
      <c r="AA3055" s="25" t="str">
        <f t="shared" si="38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75"/>
        <v>3053</v>
      </c>
      <c r="B3056" s="25" t="s">
        <v>4742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4539</v>
      </c>
      <c r="J3056" s="25">
        <v>1</v>
      </c>
      <c r="K3056" s="25">
        <v>1</v>
      </c>
      <c r="L3056" s="25">
        <f t="shared" si="378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/>
      <c r="Y3056" s="25" t="str">
        <f t="shared" si="379"/>
        <v/>
      </c>
      <c r="Z3056" s="25" t="str">
        <f t="shared" si="380"/>
        <v>Tuesday</v>
      </c>
      <c r="AA3056" s="25" t="str">
        <f t="shared" si="38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75"/>
        <v>3054</v>
      </c>
      <c r="B3057" s="25" t="s">
        <v>4742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4540</v>
      </c>
      <c r="J3057" s="25">
        <v>1</v>
      </c>
      <c r="K3057" s="25">
        <v>1</v>
      </c>
      <c r="L3057" s="25">
        <f t="shared" si="378"/>
        <v>0</v>
      </c>
      <c r="M3057" s="25"/>
      <c r="N3057" s="45">
        <v>45937</v>
      </c>
      <c r="O3057" s="54"/>
      <c r="P3057" s="25" t="s">
        <v>173</v>
      </c>
      <c r="Q3057" s="25">
        <v>58156571163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/>
      <c r="Y3057" s="25" t="str">
        <f t="shared" si="379"/>
        <v/>
      </c>
      <c r="Z3057" s="25" t="str">
        <f t="shared" si="380"/>
        <v>Tuesday</v>
      </c>
      <c r="AA3057" s="25" t="str">
        <f t="shared" si="38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75"/>
        <v>3055</v>
      </c>
      <c r="B3058" s="25" t="s">
        <v>4742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3929</v>
      </c>
      <c r="J3058" s="25">
        <v>1</v>
      </c>
      <c r="K3058" s="25">
        <v>1</v>
      </c>
      <c r="L3058" s="25">
        <f t="shared" si="378"/>
        <v>0</v>
      </c>
      <c r="M3058" s="25"/>
      <c r="N3058" s="45">
        <v>45937</v>
      </c>
      <c r="O3058" s="54"/>
      <c r="P3058" s="25" t="s">
        <v>173</v>
      </c>
      <c r="Q3058" s="25">
        <v>58156571163</v>
      </c>
      <c r="R3058" s="25"/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/>
      <c r="Y3058" s="25" t="str">
        <f t="shared" si="379"/>
        <v/>
      </c>
      <c r="Z3058" s="25" t="str">
        <f t="shared" si="380"/>
        <v>Tuesday</v>
      </c>
      <c r="AA3058" s="25" t="str">
        <f t="shared" si="381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75"/>
        <v>3056</v>
      </c>
      <c r="B3059" s="25" t="s">
        <v>4742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4541</v>
      </c>
      <c r="J3059" s="25">
        <v>1</v>
      </c>
      <c r="K3059" s="25">
        <v>1</v>
      </c>
      <c r="L3059" s="25">
        <f t="shared" si="378"/>
        <v>0</v>
      </c>
      <c r="M3059" s="25"/>
      <c r="N3059" s="45">
        <v>45937</v>
      </c>
      <c r="O3059" s="54"/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4742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4542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4865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75"/>
        <v>3058</v>
      </c>
      <c r="B3061" s="25" t="s">
        <v>4742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4543</v>
      </c>
      <c r="J3061" s="25">
        <v>1</v>
      </c>
      <c r="K3061" s="25">
        <v>1</v>
      </c>
      <c r="L3061" s="25">
        <f t="shared" si="378"/>
        <v>0</v>
      </c>
      <c r="M3061" s="25"/>
      <c r="N3061" s="45">
        <v>45937</v>
      </c>
      <c r="O3061" s="54"/>
      <c r="P3061" s="25" t="s">
        <v>173</v>
      </c>
      <c r="Q3061" s="25">
        <v>58156571163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/>
      <c r="Y3061" s="25" t="str">
        <f t="shared" si="379"/>
        <v/>
      </c>
      <c r="Z3061" s="25" t="str">
        <f t="shared" si="380"/>
        <v>Tuesday</v>
      </c>
      <c r="AA3061" s="25" t="str">
        <f t="shared" si="381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75"/>
        <v>3059</v>
      </c>
      <c r="B3062" s="25" t="s">
        <v>4742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4544</v>
      </c>
      <c r="J3062" s="25">
        <v>1</v>
      </c>
      <c r="K3062" s="25">
        <v>1</v>
      </c>
      <c r="L3062" s="25">
        <f t="shared" si="378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/>
      <c r="Y3062" s="25" t="str">
        <f t="shared" si="379"/>
        <v/>
      </c>
      <c r="Z3062" s="25" t="str">
        <f t="shared" si="380"/>
        <v>Tuesday</v>
      </c>
      <c r="AA3062" s="25" t="str">
        <f t="shared" si="38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75"/>
        <v>3060</v>
      </c>
      <c r="B3063" s="25" t="s">
        <v>4742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4545</v>
      </c>
      <c r="J3063" s="25">
        <v>1</v>
      </c>
      <c r="K3063" s="25">
        <v>1</v>
      </c>
      <c r="L3063" s="25">
        <f t="shared" si="378"/>
        <v>0</v>
      </c>
      <c r="M3063" s="25"/>
      <c r="N3063" s="45">
        <v>45937</v>
      </c>
      <c r="O3063" s="54"/>
      <c r="P3063" s="25" t="s">
        <v>4675</v>
      </c>
      <c r="Q3063" s="25">
        <v>58156568330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/>
      <c r="Y3063" s="25" t="str">
        <f t="shared" si="379"/>
        <v/>
      </c>
      <c r="Z3063" s="25" t="str">
        <f t="shared" si="380"/>
        <v>Tuesday</v>
      </c>
      <c r="AA3063" s="25" t="str">
        <f t="shared" si="381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75"/>
        <v>3061</v>
      </c>
      <c r="B3064" s="25" t="s">
        <v>4742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4546</v>
      </c>
      <c r="J3064" s="25">
        <v>1</v>
      </c>
      <c r="K3064" s="25">
        <v>1</v>
      </c>
      <c r="L3064" s="25">
        <f t="shared" si="378"/>
        <v>0</v>
      </c>
      <c r="M3064" s="25"/>
      <c r="N3064" s="45">
        <v>45937</v>
      </c>
      <c r="O3064" s="54"/>
      <c r="P3064" s="25" t="s">
        <v>173</v>
      </c>
      <c r="Q3064" s="25">
        <v>58156571163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/>
      <c r="Y3064" s="25" t="str">
        <f t="shared" si="379"/>
        <v/>
      </c>
      <c r="Z3064" s="25" t="str">
        <f t="shared" si="380"/>
        <v>Tuesday</v>
      </c>
      <c r="AA3064" s="25" t="str">
        <f t="shared" si="381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75"/>
        <v>3062</v>
      </c>
      <c r="B3065" s="25" t="s">
        <v>4742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4547</v>
      </c>
      <c r="J3065" s="25">
        <v>1</v>
      </c>
      <c r="K3065" s="25">
        <v>1</v>
      </c>
      <c r="L3065" s="25">
        <f t="shared" si="378"/>
        <v>0</v>
      </c>
      <c r="M3065" s="25"/>
      <c r="N3065" s="45">
        <v>45937</v>
      </c>
      <c r="O3065" s="54"/>
      <c r="P3065" s="25" t="s">
        <v>173</v>
      </c>
      <c r="Q3065" s="25">
        <v>58156571163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/>
      <c r="Y3065" s="25" t="str">
        <f t="shared" si="379"/>
        <v/>
      </c>
      <c r="Z3065" s="25" t="str">
        <f t="shared" si="380"/>
        <v>Tuesday</v>
      </c>
      <c r="AA3065" s="25" t="str">
        <f t="shared" si="381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75"/>
        <v>3063</v>
      </c>
      <c r="B3066" s="25" t="s">
        <v>4742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4548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/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75"/>
        <v>3064</v>
      </c>
      <c r="B3067" s="25" t="s">
        <v>4742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4549</v>
      </c>
      <c r="J3067" s="25">
        <v>1</v>
      </c>
      <c r="K3067" s="25">
        <v>1</v>
      </c>
      <c r="L3067" s="25">
        <f t="shared" si="378"/>
        <v>0</v>
      </c>
      <c r="M3067" s="25"/>
      <c r="N3067" s="45">
        <v>45937</v>
      </c>
      <c r="O3067" s="54"/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75"/>
        <v>3065</v>
      </c>
      <c r="B3068" s="25" t="s">
        <v>4742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4550</v>
      </c>
      <c r="J3068" s="25">
        <v>1</v>
      </c>
      <c r="K3068" s="25">
        <v>1</v>
      </c>
      <c r="L3068" s="25">
        <f t="shared" si="378"/>
        <v>0</v>
      </c>
      <c r="M3068" s="25"/>
      <c r="N3068" s="45">
        <v>45937</v>
      </c>
      <c r="O3068" s="54"/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375"/>
        <v>3066</v>
      </c>
      <c r="B3069" s="25" t="s">
        <v>4742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4551</v>
      </c>
      <c r="J3069" s="25">
        <v>1</v>
      </c>
      <c r="K3069" s="25">
        <v>1</v>
      </c>
      <c r="L3069" s="25">
        <f t="shared" si="378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/>
      <c r="Y3069" s="25" t="str">
        <f t="shared" si="379"/>
        <v/>
      </c>
      <c r="Z3069" s="25" t="str">
        <f t="shared" si="380"/>
        <v>Tuesday</v>
      </c>
      <c r="AA3069" s="25" t="str">
        <f t="shared" si="381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75"/>
        <v>3067</v>
      </c>
      <c r="B3070" s="25" t="s">
        <v>4742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4552</v>
      </c>
      <c r="J3070" s="25">
        <v>1</v>
      </c>
      <c r="K3070" s="25">
        <v>1</v>
      </c>
      <c r="L3070" s="25">
        <f t="shared" si="378"/>
        <v>0</v>
      </c>
      <c r="M3070" s="25"/>
      <c r="N3070" s="45">
        <v>45938</v>
      </c>
      <c r="O3070" s="54"/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375"/>
        <v>3068</v>
      </c>
      <c r="B3071" s="25" t="s">
        <v>4742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4553</v>
      </c>
      <c r="J3071" s="25">
        <v>1</v>
      </c>
      <c r="K3071" s="25">
        <v>1</v>
      </c>
      <c r="L3071" s="25">
        <f t="shared" si="378"/>
        <v>0</v>
      </c>
      <c r="M3071" s="25"/>
      <c r="N3071" s="45">
        <v>45937</v>
      </c>
      <c r="O3071" s="54"/>
      <c r="P3071" s="25" t="s">
        <v>173</v>
      </c>
      <c r="Q3071" s="25">
        <v>58156571163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/>
      <c r="Y3071" s="25" t="str">
        <f t="shared" si="379"/>
        <v/>
      </c>
      <c r="Z3071" s="25" t="str">
        <f t="shared" si="380"/>
        <v>Tuesday</v>
      </c>
      <c r="AA3071" s="25" t="str">
        <f t="shared" si="381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75"/>
        <v>3069</v>
      </c>
      <c r="B3072" s="25" t="s">
        <v>4742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4554</v>
      </c>
      <c r="J3072" s="25">
        <v>1</v>
      </c>
      <c r="K3072" s="25">
        <v>1</v>
      </c>
      <c r="L3072" s="25">
        <f t="shared" si="378"/>
        <v>0</v>
      </c>
      <c r="M3072" s="25"/>
      <c r="N3072" s="45">
        <v>45937</v>
      </c>
      <c r="O3072" s="54"/>
      <c r="P3072" s="25" t="s">
        <v>173</v>
      </c>
      <c r="Q3072" s="25">
        <v>58156571163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/>
      <c r="Y3072" s="25" t="str">
        <f t="shared" si="379"/>
        <v/>
      </c>
      <c r="Z3072" s="25" t="str">
        <f t="shared" si="380"/>
        <v>Tuesday</v>
      </c>
      <c r="AA3072" s="25" t="str">
        <f t="shared" si="381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75"/>
        <v>3070</v>
      </c>
      <c r="B3073" s="25" t="s">
        <v>4742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4555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/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75"/>
        <v>3071</v>
      </c>
      <c r="B3074" s="25" t="s">
        <v>4742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4556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75"/>
        <v>3072</v>
      </c>
      <c r="B3075" s="25" t="s">
        <v>4742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4557</v>
      </c>
      <c r="J3075" s="25">
        <v>1</v>
      </c>
      <c r="K3075" s="25">
        <v>1</v>
      </c>
      <c r="L3075" s="25">
        <f t="shared" si="378"/>
        <v>0</v>
      </c>
      <c r="M3075" s="25"/>
      <c r="N3075" s="45">
        <v>45937</v>
      </c>
      <c r="O3075" s="54"/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75"/>
        <v>3073</v>
      </c>
      <c r="B3076" s="25" t="s">
        <v>4742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4558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/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75"/>
        <v>3074</v>
      </c>
      <c r="B3077" s="25" t="s">
        <v>4742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4559</v>
      </c>
      <c r="J3077" s="25">
        <v>1</v>
      </c>
      <c r="K3077" s="25">
        <v>1</v>
      </c>
      <c r="L3077" s="25">
        <f t="shared" si="378"/>
        <v>0</v>
      </c>
      <c r="M3077" s="25"/>
      <c r="N3077" s="45">
        <v>45937</v>
      </c>
      <c r="O3077" s="54"/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75"/>
        <v>3075</v>
      </c>
      <c r="B3078" s="25" t="s">
        <v>4742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4560</v>
      </c>
      <c r="J3078" s="25">
        <v>1</v>
      </c>
      <c r="K3078" s="25">
        <v>1</v>
      </c>
      <c r="L3078" s="25">
        <f t="shared" si="378"/>
        <v>0</v>
      </c>
      <c r="M3078" s="25"/>
      <c r="N3078" s="45">
        <v>45937</v>
      </c>
      <c r="O3078" s="54"/>
      <c r="P3078" s="25" t="s">
        <v>173</v>
      </c>
      <c r="Q3078" s="25">
        <v>58156571163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/>
      <c r="Y3078" s="25" t="str">
        <f t="shared" si="379"/>
        <v/>
      </c>
      <c r="Z3078" s="25" t="str">
        <f t="shared" si="380"/>
        <v>Tuesday</v>
      </c>
      <c r="AA3078" s="25" t="str">
        <f t="shared" si="38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75"/>
        <v>3076</v>
      </c>
      <c r="B3079" s="25" t="s">
        <v>4742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4561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/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75"/>
        <v>3077</v>
      </c>
      <c r="B3080" s="25" t="s">
        <v>4742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4562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/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75"/>
        <v>3078</v>
      </c>
      <c r="B3081" s="25" t="s">
        <v>4742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4563</v>
      </c>
      <c r="J3081" s="25">
        <v>1</v>
      </c>
      <c r="K3081" s="25">
        <v>1</v>
      </c>
      <c r="L3081" s="25">
        <f t="shared" si="378"/>
        <v>0</v>
      </c>
      <c r="M3081" s="25"/>
      <c r="N3081" s="45">
        <v>45937</v>
      </c>
      <c r="O3081" s="54"/>
      <c r="P3081" s="25" t="s">
        <v>173</v>
      </c>
      <c r="Q3081" s="25">
        <v>58156571163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/>
      <c r="Y3081" s="25" t="str">
        <f t="shared" si="379"/>
        <v/>
      </c>
      <c r="Z3081" s="25" t="str">
        <f t="shared" si="380"/>
        <v>Tuesday</v>
      </c>
      <c r="AA3081" s="25" t="str">
        <f t="shared" si="38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75"/>
        <v>3079</v>
      </c>
      <c r="B3082" s="25" t="s">
        <v>4742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4564</v>
      </c>
      <c r="J3082" s="25">
        <v>1</v>
      </c>
      <c r="K3082" s="25">
        <v>1</v>
      </c>
      <c r="L3082" s="25">
        <f t="shared" si="378"/>
        <v>0</v>
      </c>
      <c r="M3082" s="25"/>
      <c r="N3082" s="45">
        <v>45937</v>
      </c>
      <c r="O3082" s="54"/>
      <c r="P3082" s="25" t="s">
        <v>173</v>
      </c>
      <c r="Q3082" s="25">
        <v>58156571163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/>
      <c r="Y3082" s="25" t="str">
        <f t="shared" si="379"/>
        <v/>
      </c>
      <c r="Z3082" s="25" t="str">
        <f t="shared" si="380"/>
        <v>Tuesday</v>
      </c>
      <c r="AA3082" s="25" t="str">
        <f t="shared" si="381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75"/>
        <v>3080</v>
      </c>
      <c r="B3083" s="25" t="s">
        <v>4742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4565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75"/>
        <v>3081</v>
      </c>
      <c r="B3084" s="25" t="s">
        <v>4742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4566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75"/>
        <v>3082</v>
      </c>
      <c r="B3085" s="25" t="s">
        <v>4742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4567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/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75"/>
        <v>3083</v>
      </c>
      <c r="B3086" s="25" t="s">
        <v>4742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4568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/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75"/>
        <v>3084</v>
      </c>
      <c r="B3087" s="25" t="s">
        <v>4742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4569</v>
      </c>
      <c r="J3087" s="25">
        <v>1</v>
      </c>
      <c r="K3087" s="25">
        <v>1</v>
      </c>
      <c r="L3087" s="25">
        <f t="shared" si="378"/>
        <v>0</v>
      </c>
      <c r="M3087" s="25"/>
      <c r="N3087" s="45">
        <v>45937</v>
      </c>
      <c r="O3087" s="54"/>
      <c r="P3087" s="25" t="s">
        <v>173</v>
      </c>
      <c r="Q3087" s="25">
        <v>58156571163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/>
      <c r="Y3087" s="25" t="str">
        <f t="shared" si="379"/>
        <v/>
      </c>
      <c r="Z3087" s="25" t="str">
        <f t="shared" si="380"/>
        <v>Tuesday</v>
      </c>
      <c r="AA3087" s="25" t="str">
        <f t="shared" si="381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4742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4570</v>
      </c>
      <c r="I3088" s="25" t="s">
        <v>4684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4865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75"/>
        <v>3086</v>
      </c>
      <c r="B3089" s="25" t="s">
        <v>4742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3953</v>
      </c>
      <c r="J3089" s="25">
        <v>1</v>
      </c>
      <c r="K3089" s="25">
        <v>1</v>
      </c>
      <c r="L3089" s="25">
        <f t="shared" si="378"/>
        <v>0</v>
      </c>
      <c r="M3089" s="25"/>
      <c r="N3089" s="45">
        <v>45937</v>
      </c>
      <c r="O3089" s="54"/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75"/>
        <v>3087</v>
      </c>
      <c r="B3090" s="25" t="s">
        <v>4742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4571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75"/>
        <v>3088</v>
      </c>
      <c r="B3091" s="25" t="s">
        <v>4742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4572</v>
      </c>
      <c r="J3091" s="25">
        <v>1</v>
      </c>
      <c r="K3091" s="25">
        <v>1</v>
      </c>
      <c r="L3091" s="25">
        <f t="shared" si="378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/>
      <c r="Y3091" s="25" t="str">
        <f t="shared" si="379"/>
        <v/>
      </c>
      <c r="Z3091" s="25" t="str">
        <f t="shared" si="380"/>
        <v>Tuesday</v>
      </c>
      <c r="AA3091" s="25" t="str">
        <f t="shared" si="381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75"/>
        <v>3089</v>
      </c>
      <c r="B3092" s="25" t="s">
        <v>4742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4573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/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75"/>
        <v>3090</v>
      </c>
      <c r="B3093" s="25" t="s">
        <v>4742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4574</v>
      </c>
      <c r="J3093" s="25">
        <v>1</v>
      </c>
      <c r="K3093" s="25">
        <v>1</v>
      </c>
      <c r="L3093" s="25">
        <f t="shared" si="378"/>
        <v>0</v>
      </c>
      <c r="M3093" s="25"/>
      <c r="N3093" s="45">
        <v>45937</v>
      </c>
      <c r="O3093" s="54"/>
      <c r="P3093" s="25" t="s">
        <v>173</v>
      </c>
      <c r="Q3093" s="25">
        <v>58156571163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/>
      <c r="Y3093" s="25" t="str">
        <f t="shared" si="379"/>
        <v/>
      </c>
      <c r="Z3093" s="25" t="str">
        <f t="shared" si="380"/>
        <v>Tuesday</v>
      </c>
      <c r="AA3093" s="25" t="str">
        <f t="shared" si="381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75"/>
        <v>3091</v>
      </c>
      <c r="B3094" s="25" t="s">
        <v>4742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4575</v>
      </c>
      <c r="J3094" s="25">
        <v>1</v>
      </c>
      <c r="K3094" s="25">
        <v>1</v>
      </c>
      <c r="L3094" s="25">
        <f t="shared" si="378"/>
        <v>0</v>
      </c>
      <c r="M3094" s="25"/>
      <c r="N3094" s="45">
        <v>45937</v>
      </c>
      <c r="O3094" s="54"/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75"/>
        <v>3092</v>
      </c>
      <c r="B3095" s="25" t="s">
        <v>4742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4576</v>
      </c>
      <c r="J3095" s="25">
        <v>1</v>
      </c>
      <c r="K3095" s="25">
        <v>1</v>
      </c>
      <c r="L3095" s="25">
        <f t="shared" si="378"/>
        <v>0</v>
      </c>
      <c r="M3095" s="25"/>
      <c r="N3095" s="45">
        <v>45937</v>
      </c>
      <c r="O3095" s="54"/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75"/>
        <v>3093</v>
      </c>
      <c r="B3096" s="25" t="s">
        <v>4742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3961</v>
      </c>
      <c r="J3096" s="25">
        <v>1</v>
      </c>
      <c r="K3096" s="25">
        <v>1</v>
      </c>
      <c r="L3096" s="25">
        <f t="shared" si="378"/>
        <v>0</v>
      </c>
      <c r="M3096" s="25"/>
      <c r="N3096" s="45">
        <v>45937</v>
      </c>
      <c r="O3096" s="54"/>
      <c r="P3096" s="25" t="s">
        <v>2178</v>
      </c>
      <c r="Q3096" s="25">
        <v>58156573495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/>
      <c r="Y3096" s="25" t="str">
        <f t="shared" si="379"/>
        <v/>
      </c>
      <c r="Z3096" s="25" t="str">
        <f t="shared" si="380"/>
        <v>Tuesday</v>
      </c>
      <c r="AA3096" s="25" t="str">
        <f t="shared" si="381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75"/>
        <v>3094</v>
      </c>
      <c r="B3097" s="25" t="s">
        <v>4742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4281</v>
      </c>
      <c r="J3097" s="25">
        <v>2</v>
      </c>
      <c r="K3097" s="25">
        <v>2</v>
      </c>
      <c r="L3097" s="25">
        <f t="shared" si="378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75"/>
        <v>3095</v>
      </c>
      <c r="B3098" s="25" t="s">
        <v>4742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4578</v>
      </c>
      <c r="J3098" s="25">
        <v>1</v>
      </c>
      <c r="K3098" s="25">
        <v>1</v>
      </c>
      <c r="L3098" s="25">
        <f t="shared" si="378"/>
        <v>0</v>
      </c>
      <c r="M3098" s="25"/>
      <c r="N3098" s="45">
        <v>45937</v>
      </c>
      <c r="O3098" s="54"/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75"/>
        <v>3096</v>
      </c>
      <c r="B3099" s="25" t="s">
        <v>4742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4579</v>
      </c>
      <c r="J3099" s="25">
        <v>1</v>
      </c>
      <c r="K3099" s="25">
        <v>1</v>
      </c>
      <c r="L3099" s="25">
        <f t="shared" si="378"/>
        <v>0</v>
      </c>
      <c r="M3099" s="25"/>
      <c r="N3099" s="45">
        <v>45937</v>
      </c>
      <c r="O3099" s="54"/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75"/>
        <v>3097</v>
      </c>
      <c r="B3100" s="25" t="s">
        <v>4742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4580</v>
      </c>
      <c r="J3100" s="25">
        <v>1</v>
      </c>
      <c r="K3100" s="25">
        <v>1</v>
      </c>
      <c r="L3100" s="25">
        <f t="shared" si="378"/>
        <v>0</v>
      </c>
      <c r="M3100" s="25"/>
      <c r="N3100" s="45">
        <v>45937</v>
      </c>
      <c r="O3100" s="54"/>
      <c r="P3100" s="25" t="s">
        <v>2178</v>
      </c>
      <c r="Q3100" s="25">
        <v>58156573495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/>
      <c r="Y3100" s="25" t="str">
        <f t="shared" si="379"/>
        <v/>
      </c>
      <c r="Z3100" s="25" t="str">
        <f t="shared" si="380"/>
        <v>Tuesday</v>
      </c>
      <c r="AA3100" s="25" t="str">
        <f t="shared" si="381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75"/>
        <v>3098</v>
      </c>
      <c r="B3101" s="25" t="s">
        <v>4742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4580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/>
      <c r="P3101" s="25" t="s">
        <v>195</v>
      </c>
      <c r="Q3101" s="25">
        <v>58156573160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/>
      <c r="Y3101" s="25" t="str">
        <f t="shared" si="379"/>
        <v/>
      </c>
      <c r="Z3101" s="25" t="str">
        <f t="shared" si="380"/>
        <v>Tuesday</v>
      </c>
      <c r="AA3101" s="25" t="str">
        <f t="shared" si="381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75"/>
        <v>3099</v>
      </c>
      <c r="B3102" s="25" t="s">
        <v>4742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4581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/>
      <c r="Y3102" s="25" t="str">
        <f t="shared" si="379"/>
        <v/>
      </c>
      <c r="Z3102" s="25" t="str">
        <f t="shared" si="380"/>
        <v>Tuesday</v>
      </c>
      <c r="AA3102" s="25" t="str">
        <f t="shared" si="381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75"/>
        <v>3100</v>
      </c>
      <c r="B3103" s="25" t="s">
        <v>4742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4582</v>
      </c>
      <c r="J3103" s="25">
        <v>1</v>
      </c>
      <c r="K3103" s="25">
        <v>1</v>
      </c>
      <c r="L3103" s="25">
        <f t="shared" si="378"/>
        <v>0</v>
      </c>
      <c r="M3103" s="25"/>
      <c r="N3103" s="45">
        <v>45937</v>
      </c>
      <c r="O3103" s="54"/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75"/>
        <v>3101</v>
      </c>
      <c r="B3104" s="25" t="s">
        <v>4742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4583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/>
      <c r="P3104" s="25" t="s">
        <v>195</v>
      </c>
      <c r="Q3104" s="25">
        <v>58156573160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/>
      <c r="Y3104" s="25" t="str">
        <f t="shared" si="379"/>
        <v/>
      </c>
      <c r="Z3104" s="25" t="str">
        <f t="shared" si="380"/>
        <v>Tuesday</v>
      </c>
      <c r="AA3104" s="25" t="str">
        <f t="shared" si="381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75"/>
        <v>3102</v>
      </c>
      <c r="B3105" s="25" t="s">
        <v>4742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4279</v>
      </c>
      <c r="J3105" s="25">
        <v>1</v>
      </c>
      <c r="K3105" s="25">
        <v>1</v>
      </c>
      <c r="L3105" s="25">
        <f t="shared" si="378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75"/>
        <v>3103</v>
      </c>
      <c r="B3106" s="25" t="s">
        <v>4742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4604</v>
      </c>
      <c r="J3106" s="25">
        <v>2</v>
      </c>
      <c r="K3106" s="25">
        <v>2</v>
      </c>
      <c r="L3106" s="25">
        <f t="shared" si="378"/>
        <v>0</v>
      </c>
      <c r="M3106" s="25"/>
      <c r="N3106" s="45">
        <v>45937</v>
      </c>
      <c r="O3106" s="54"/>
      <c r="P3106" s="25" t="s">
        <v>2178</v>
      </c>
      <c r="Q3106" s="25">
        <v>58156573495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/>
      <c r="Y3106" s="25" t="str">
        <f t="shared" si="379"/>
        <v/>
      </c>
      <c r="Z3106" s="25" t="str">
        <f t="shared" si="380"/>
        <v>Tuesday</v>
      </c>
      <c r="AA3106" s="25" t="str">
        <f t="shared" si="381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75"/>
        <v>3104</v>
      </c>
      <c r="B3107" s="25" t="s">
        <v>4742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4585</v>
      </c>
      <c r="J3107" s="25">
        <v>1</v>
      </c>
      <c r="K3107" s="25">
        <v>1</v>
      </c>
      <c r="L3107" s="25">
        <f t="shared" si="378"/>
        <v>0</v>
      </c>
      <c r="M3107" s="25"/>
      <c r="N3107" s="45">
        <v>45937</v>
      </c>
      <c r="O3107" s="54"/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75"/>
        <v>3105</v>
      </c>
      <c r="B3108" s="25" t="s">
        <v>4742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4586</v>
      </c>
      <c r="J3108" s="25">
        <v>1</v>
      </c>
      <c r="K3108" s="25">
        <v>1</v>
      </c>
      <c r="L3108" s="25">
        <f t="shared" si="378"/>
        <v>0</v>
      </c>
      <c r="M3108" s="25"/>
      <c r="N3108" s="45">
        <v>45937</v>
      </c>
      <c r="O3108" s="54"/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75"/>
        <v>3106</v>
      </c>
      <c r="B3109" s="25" t="s">
        <v>4742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4587</v>
      </c>
      <c r="J3109" s="25">
        <v>1</v>
      </c>
      <c r="K3109" s="25">
        <v>1</v>
      </c>
      <c r="L3109" s="25">
        <f t="shared" si="378"/>
        <v>0</v>
      </c>
      <c r="M3109" s="25"/>
      <c r="N3109" s="45">
        <v>45937</v>
      </c>
      <c r="O3109" s="54"/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75"/>
        <v>3107</v>
      </c>
      <c r="B3110" s="25" t="s">
        <v>4742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4615</v>
      </c>
      <c r="J3110" s="25">
        <v>2</v>
      </c>
      <c r="K3110" s="25">
        <v>2</v>
      </c>
      <c r="L3110" s="25">
        <f t="shared" si="378"/>
        <v>0</v>
      </c>
      <c r="M3110" s="25"/>
      <c r="N3110" s="45">
        <v>45937</v>
      </c>
      <c r="O3110" s="54"/>
      <c r="P3110" s="25" t="s">
        <v>4451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75"/>
        <v>3108</v>
      </c>
      <c r="B3111" s="25" t="s">
        <v>4742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4620</v>
      </c>
      <c r="J3111" s="25">
        <v>2</v>
      </c>
      <c r="K3111" s="25">
        <v>2</v>
      </c>
      <c r="L3111" s="25">
        <f t="shared" si="378"/>
        <v>0</v>
      </c>
      <c r="M3111" s="25"/>
      <c r="N3111" s="45">
        <v>45937</v>
      </c>
      <c r="O3111" s="54"/>
      <c r="P3111" s="25" t="s">
        <v>3594</v>
      </c>
      <c r="Q3111" s="25">
        <v>58156565891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/>
      <c r="Y3111" s="25" t="str">
        <f t="shared" si="379"/>
        <v/>
      </c>
      <c r="Z3111" s="25" t="str">
        <f t="shared" si="380"/>
        <v>Tuesday</v>
      </c>
      <c r="AA3111" s="25" t="str">
        <f t="shared" si="381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75"/>
        <v>3109</v>
      </c>
      <c r="B3112" s="25" t="s">
        <v>4742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4588</v>
      </c>
      <c r="J3112" s="25">
        <v>1</v>
      </c>
      <c r="K3112" s="25">
        <v>1</v>
      </c>
      <c r="L3112" s="25">
        <f t="shared" si="378"/>
        <v>0</v>
      </c>
      <c r="M3112" s="25"/>
      <c r="N3112" s="45">
        <v>45937</v>
      </c>
      <c r="O3112" s="54"/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75"/>
        <v>3110</v>
      </c>
      <c r="B3113" s="25" t="s">
        <v>4742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4588</v>
      </c>
      <c r="J3113" s="25">
        <v>20</v>
      </c>
      <c r="K3113" s="25">
        <v>20</v>
      </c>
      <c r="L3113" s="25">
        <f t="shared" si="378"/>
        <v>0</v>
      </c>
      <c r="M3113" s="25"/>
      <c r="N3113" s="45">
        <v>45937</v>
      </c>
      <c r="O3113" s="54"/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75"/>
        <v>3111</v>
      </c>
      <c r="B3114" s="25" t="s">
        <v>4742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4589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/>
      <c r="Y3114" s="25" t="str">
        <f t="shared" si="379"/>
        <v/>
      </c>
      <c r="Z3114" s="25" t="str">
        <f t="shared" si="380"/>
        <v>Tuesday</v>
      </c>
      <c r="AA3114" s="25" t="str">
        <f t="shared" si="381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375"/>
        <v>3112</v>
      </c>
      <c r="B3115" s="25" t="s">
        <v>4742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4590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/>
      <c r="P3115" s="25" t="s">
        <v>195</v>
      </c>
      <c r="Q3115" s="25">
        <v>58156573160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/>
      <c r="Y3115" s="25" t="str">
        <f t="shared" si="379"/>
        <v/>
      </c>
      <c r="Z3115" s="25" t="str">
        <f t="shared" si="380"/>
        <v>Tuesday</v>
      </c>
      <c r="AA3115" s="25" t="str">
        <f t="shared" si="381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5"/>
        <v>3113</v>
      </c>
      <c r="B3116" s="25" t="s">
        <v>4742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4591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/>
      <c r="P3116" s="25" t="s">
        <v>195</v>
      </c>
      <c r="Q3116" s="25">
        <v>58156573160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/>
      <c r="Y3116" s="25" t="str">
        <f t="shared" si="379"/>
        <v/>
      </c>
      <c r="Z3116" s="25" t="str">
        <f t="shared" si="380"/>
        <v>Tuesday</v>
      </c>
      <c r="AA3116" s="25" t="str">
        <f t="shared" si="381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ref="A3117:A3180" si="382">A3116+1</f>
        <v>3114</v>
      </c>
      <c r="B3117" s="25" t="s">
        <v>4742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4639</v>
      </c>
      <c r="J3117" s="25">
        <v>2</v>
      </c>
      <c r="K3117" s="25">
        <v>2</v>
      </c>
      <c r="L3117" s="25">
        <f t="shared" ref="L3117:L3180" si="385">J3117-K3117</f>
        <v>0</v>
      </c>
      <c r="M3117" s="25"/>
      <c r="N3117" s="45">
        <v>45937</v>
      </c>
      <c r="O3117" s="54"/>
      <c r="P3117" s="25" t="s">
        <v>492</v>
      </c>
      <c r="Q3117" s="54" t="s">
        <v>4764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82"/>
        <v>3115</v>
      </c>
      <c r="B3118" s="25" t="s">
        <v>4742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4592</v>
      </c>
      <c r="J3118" s="25">
        <v>1</v>
      </c>
      <c r="K3118" s="25">
        <v>1</v>
      </c>
      <c r="L3118" s="25">
        <f t="shared" si="385"/>
        <v>0</v>
      </c>
      <c r="M3118" s="25"/>
      <c r="N3118" s="45">
        <v>45937</v>
      </c>
      <c r="O3118" s="54"/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82"/>
        <v>3116</v>
      </c>
      <c r="B3119" s="25" t="s">
        <v>4742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4593</v>
      </c>
      <c r="J3119" s="25">
        <v>1</v>
      </c>
      <c r="K3119" s="25">
        <v>1</v>
      </c>
      <c r="L3119" s="25">
        <f t="shared" si="385"/>
        <v>0</v>
      </c>
      <c r="M3119" s="25"/>
      <c r="N3119" s="45">
        <v>45937</v>
      </c>
      <c r="O3119" s="54"/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82"/>
        <v>3117</v>
      </c>
      <c r="B3120" s="25" t="s">
        <v>4742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4594</v>
      </c>
      <c r="J3120" s="25">
        <v>1</v>
      </c>
      <c r="K3120" s="25">
        <v>1</v>
      </c>
      <c r="L3120" s="25">
        <f t="shared" si="385"/>
        <v>0</v>
      </c>
      <c r="M3120" s="25"/>
      <c r="N3120" s="45">
        <v>45937</v>
      </c>
      <c r="O3120" s="54"/>
      <c r="P3120" s="25" t="s">
        <v>173</v>
      </c>
      <c r="Q3120" s="25">
        <v>58156571163</v>
      </c>
      <c r="R3120" s="25"/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/>
      <c r="Y3120" s="25" t="str">
        <f t="shared" si="386"/>
        <v/>
      </c>
      <c r="Z3120" s="25" t="str">
        <f t="shared" si="387"/>
        <v>Tuesday</v>
      </c>
      <c r="AA3120" s="25" t="str">
        <f t="shared" si="38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382"/>
        <v>3118</v>
      </c>
      <c r="B3121" s="25" t="s">
        <v>4742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4256</v>
      </c>
      <c r="J3121" s="25">
        <v>1</v>
      </c>
      <c r="K3121" s="25">
        <v>1</v>
      </c>
      <c r="L3121" s="25">
        <f t="shared" si="385"/>
        <v>0</v>
      </c>
      <c r="M3121" s="25"/>
      <c r="N3121" s="45">
        <v>45937</v>
      </c>
      <c r="O3121" s="54"/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82"/>
        <v>3119</v>
      </c>
      <c r="B3122" s="25" t="s">
        <v>4742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4595</v>
      </c>
      <c r="J3122" s="25">
        <v>1</v>
      </c>
      <c r="K3122" s="25">
        <v>1</v>
      </c>
      <c r="L3122" s="25">
        <f t="shared" si="385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82"/>
        <v>3120</v>
      </c>
      <c r="B3123" s="25" t="s">
        <v>4742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3770</v>
      </c>
      <c r="J3123" s="25">
        <v>2</v>
      </c>
      <c r="K3123" s="25">
        <v>2</v>
      </c>
      <c r="L3123" s="25">
        <f t="shared" si="385"/>
        <v>0</v>
      </c>
      <c r="M3123" s="25"/>
      <c r="N3123" s="45">
        <v>45937</v>
      </c>
      <c r="O3123" s="54"/>
      <c r="P3123" s="25" t="s">
        <v>630</v>
      </c>
      <c r="Q3123" s="25">
        <v>58156564491</v>
      </c>
      <c r="R3123" s="25"/>
      <c r="S3123" s="3" t="s">
        <v>300</v>
      </c>
      <c r="T3123" s="55" t="s">
        <v>610</v>
      </c>
      <c r="U3123" s="25" t="s">
        <v>19</v>
      </c>
      <c r="V3123" s="25" t="str">
        <f>VLOOKUP(P3123,'Customer List'!B:C,2,)</f>
        <v>Gujrat</v>
      </c>
      <c r="W3123" s="56"/>
      <c r="X3123" s="45"/>
      <c r="Y3123" s="25" t="str">
        <f t="shared" si="386"/>
        <v/>
      </c>
      <c r="Z3123" s="25" t="str">
        <f t="shared" si="387"/>
        <v>Tuesday</v>
      </c>
      <c r="AA3123" s="25" t="str">
        <f t="shared" si="38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82"/>
        <v>3121</v>
      </c>
      <c r="B3124" s="25" t="s">
        <v>4742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4596</v>
      </c>
      <c r="J3124" s="25">
        <v>1</v>
      </c>
      <c r="K3124" s="25">
        <v>1</v>
      </c>
      <c r="L3124" s="25">
        <f t="shared" si="385"/>
        <v>0</v>
      </c>
      <c r="M3124" s="25"/>
      <c r="N3124" s="45">
        <v>45938</v>
      </c>
      <c r="O3124" s="54"/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x14ac:dyDescent="0.25">
      <c r="A3125" s="25">
        <f t="shared" si="382"/>
        <v>3122</v>
      </c>
      <c r="B3125" s="25" t="s">
        <v>4742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4597</v>
      </c>
      <c r="J3125" s="25">
        <v>1</v>
      </c>
      <c r="K3125" s="25">
        <v>1</v>
      </c>
      <c r="L3125" s="25">
        <f t="shared" si="385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82"/>
        <v>3123</v>
      </c>
      <c r="B3126" s="25" t="s">
        <v>4742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4598</v>
      </c>
      <c r="J3126" s="25">
        <v>1</v>
      </c>
      <c r="K3126" s="25">
        <v>1</v>
      </c>
      <c r="L3126" s="25">
        <f t="shared" si="385"/>
        <v>0</v>
      </c>
      <c r="M3126" s="25"/>
      <c r="N3126" s="45">
        <v>45937</v>
      </c>
      <c r="O3126" s="54"/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82"/>
        <v>3124</v>
      </c>
      <c r="B3127" s="25" t="s">
        <v>4742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4599</v>
      </c>
      <c r="J3127" s="25">
        <v>1</v>
      </c>
      <c r="K3127" s="25">
        <v>1</v>
      </c>
      <c r="L3127" s="25">
        <f t="shared" si="385"/>
        <v>0</v>
      </c>
      <c r="M3127" s="25"/>
      <c r="N3127" s="45">
        <v>45937</v>
      </c>
      <c r="O3127" s="54"/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82"/>
        <v>3125</v>
      </c>
      <c r="B3128" s="25" t="s">
        <v>4742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4600</v>
      </c>
      <c r="J3128" s="25">
        <v>1</v>
      </c>
      <c r="K3128" s="25">
        <v>1</v>
      </c>
      <c r="L3128" s="25">
        <f t="shared" si="385"/>
        <v>0</v>
      </c>
      <c r="M3128" s="25"/>
      <c r="N3128" s="45">
        <v>45937</v>
      </c>
      <c r="O3128" s="54"/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382"/>
        <v>3126</v>
      </c>
      <c r="B3129" s="25" t="s">
        <v>4742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4601</v>
      </c>
      <c r="J3129" s="25">
        <v>1</v>
      </c>
      <c r="K3129" s="25">
        <v>1</v>
      </c>
      <c r="L3129" s="25">
        <f t="shared" si="385"/>
        <v>0</v>
      </c>
      <c r="M3129" s="25"/>
      <c r="N3129" s="45">
        <v>45937</v>
      </c>
      <c r="O3129" s="54"/>
      <c r="P3129" s="25" t="s">
        <v>4449</v>
      </c>
      <c r="Q3129" s="25">
        <v>58156568142</v>
      </c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/>
      <c r="Y3129" s="25" t="str">
        <f t="shared" si="386"/>
        <v/>
      </c>
      <c r="Z3129" s="25" t="str">
        <f t="shared" si="387"/>
        <v>Tuesday</v>
      </c>
      <c r="AA3129" s="25" t="str">
        <f t="shared" si="38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382"/>
        <v>3127</v>
      </c>
      <c r="B3130" s="25" t="s">
        <v>4742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4602</v>
      </c>
      <c r="J3130" s="25">
        <v>1</v>
      </c>
      <c r="K3130" s="25">
        <v>1</v>
      </c>
      <c r="L3130" s="25">
        <f t="shared" si="385"/>
        <v>0</v>
      </c>
      <c r="M3130" s="25"/>
      <c r="N3130" s="45">
        <v>45938</v>
      </c>
      <c r="O3130" s="54"/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x14ac:dyDescent="0.25">
      <c r="A3131" s="25">
        <f t="shared" si="382"/>
        <v>3128</v>
      </c>
      <c r="B3131" s="25" t="s">
        <v>4742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4603</v>
      </c>
      <c r="J3131" s="25">
        <v>1</v>
      </c>
      <c r="K3131" s="25">
        <v>1</v>
      </c>
      <c r="L3131" s="25">
        <f t="shared" si="385"/>
        <v>0</v>
      </c>
      <c r="M3131" s="25"/>
      <c r="N3131" s="45">
        <v>45938</v>
      </c>
      <c r="O3131" s="54"/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382"/>
        <v>3129</v>
      </c>
      <c r="B3132" s="25" t="s">
        <v>4742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4603</v>
      </c>
      <c r="J3132" s="25">
        <v>1</v>
      </c>
      <c r="K3132" s="25">
        <v>1</v>
      </c>
      <c r="L3132" s="25">
        <f t="shared" si="385"/>
        <v>0</v>
      </c>
      <c r="M3132" s="25"/>
      <c r="N3132" s="45">
        <v>45937</v>
      </c>
      <c r="O3132" s="54"/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82"/>
        <v>3130</v>
      </c>
      <c r="B3133" s="25" t="s">
        <v>4743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4524</v>
      </c>
      <c r="J3133" s="25">
        <v>2</v>
      </c>
      <c r="K3133" s="25">
        <v>2</v>
      </c>
      <c r="L3133" s="25">
        <f t="shared" si="385"/>
        <v>0</v>
      </c>
      <c r="M3133" s="25"/>
      <c r="N3133" s="45">
        <v>45937</v>
      </c>
      <c r="O3133" s="54"/>
      <c r="P3133" s="25" t="s">
        <v>4448</v>
      </c>
      <c r="Q3133" s="25">
        <v>58156574420</v>
      </c>
      <c r="R3133" s="25"/>
      <c r="S3133" s="3">
        <v>-20</v>
      </c>
      <c r="T3133" s="55"/>
      <c r="U3133" s="25" t="s">
        <v>3595</v>
      </c>
      <c r="V3133" s="25" t="str">
        <f>VLOOKUP(P3133,'Customer List'!B:C,2,)</f>
        <v>Hyderabad</v>
      </c>
      <c r="W3133" s="56"/>
      <c r="X3133" s="45"/>
      <c r="Y3133" s="25" t="str">
        <f t="shared" si="386"/>
        <v/>
      </c>
      <c r="Z3133" s="25" t="str">
        <f t="shared" si="387"/>
        <v>Tuesday</v>
      </c>
      <c r="AA3133" s="25" t="str">
        <f t="shared" si="38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382"/>
        <v>3131</v>
      </c>
      <c r="B3134" s="25" t="s">
        <v>4762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4744</v>
      </c>
      <c r="I3134" s="25" t="s">
        <v>4745</v>
      </c>
      <c r="J3134" s="25">
        <v>2</v>
      </c>
      <c r="K3134" s="25">
        <v>2</v>
      </c>
      <c r="L3134" s="25">
        <f t="shared" si="385"/>
        <v>0</v>
      </c>
      <c r="M3134" s="25"/>
      <c r="N3134" s="45">
        <v>45937</v>
      </c>
      <c r="O3134" s="54"/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382"/>
        <v>3132</v>
      </c>
      <c r="B3135" s="25" t="s">
        <v>4742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4605</v>
      </c>
      <c r="J3135" s="25">
        <v>1</v>
      </c>
      <c r="K3135" s="25">
        <v>1</v>
      </c>
      <c r="L3135" s="25">
        <f t="shared" si="385"/>
        <v>0</v>
      </c>
      <c r="M3135" s="25"/>
      <c r="N3135" s="45">
        <v>45938</v>
      </c>
      <c r="O3135" s="54"/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x14ac:dyDescent="0.25">
      <c r="A3136" s="25">
        <f t="shared" si="382"/>
        <v>3133</v>
      </c>
      <c r="B3136" s="25" t="s">
        <v>4742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4606</v>
      </c>
      <c r="J3136" s="25">
        <v>1</v>
      </c>
      <c r="K3136" s="25">
        <v>1</v>
      </c>
      <c r="L3136" s="25">
        <f t="shared" si="385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82"/>
        <v>3134</v>
      </c>
      <c r="B3137" s="25" t="s">
        <v>4742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4607</v>
      </c>
      <c r="J3137" s="25">
        <v>1</v>
      </c>
      <c r="K3137" s="25">
        <v>1</v>
      </c>
      <c r="L3137" s="25">
        <f t="shared" si="385"/>
        <v>0</v>
      </c>
      <c r="M3137" s="25"/>
      <c r="N3137" s="45">
        <v>45937</v>
      </c>
      <c r="O3137" s="54"/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82"/>
        <v>3135</v>
      </c>
      <c r="B3138" s="25" t="s">
        <v>4742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4608</v>
      </c>
      <c r="J3138" s="25">
        <v>1</v>
      </c>
      <c r="K3138" s="25">
        <v>1</v>
      </c>
      <c r="L3138" s="25">
        <f t="shared" si="385"/>
        <v>0</v>
      </c>
      <c r="M3138" s="25"/>
      <c r="N3138" s="45">
        <v>45938</v>
      </c>
      <c r="O3138" s="54"/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x14ac:dyDescent="0.25">
      <c r="A3139" s="25">
        <f t="shared" si="382"/>
        <v>3136</v>
      </c>
      <c r="B3139" s="25" t="s">
        <v>4742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4609</v>
      </c>
      <c r="J3139" s="25">
        <v>1</v>
      </c>
      <c r="K3139" s="25">
        <v>1</v>
      </c>
      <c r="L3139" s="25">
        <f t="shared" si="385"/>
        <v>0</v>
      </c>
      <c r="M3139" s="25"/>
      <c r="N3139" s="45">
        <v>45937</v>
      </c>
      <c r="O3139" s="54"/>
      <c r="P3139" s="25" t="s">
        <v>4450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82"/>
        <v>3137</v>
      </c>
      <c r="B3140" s="25" t="s">
        <v>4742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4610</v>
      </c>
      <c r="J3140" s="25">
        <v>1</v>
      </c>
      <c r="K3140" s="25">
        <v>1</v>
      </c>
      <c r="L3140" s="25">
        <f t="shared" si="385"/>
        <v>0</v>
      </c>
      <c r="M3140" s="25"/>
      <c r="N3140" s="45">
        <v>45937</v>
      </c>
      <c r="O3140" s="54"/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82"/>
        <v>3138</v>
      </c>
      <c r="B3141" s="25" t="s">
        <v>4742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4305</v>
      </c>
      <c r="J3141" s="25">
        <v>1</v>
      </c>
      <c r="K3141" s="25">
        <v>1</v>
      </c>
      <c r="L3141" s="25">
        <f t="shared" si="385"/>
        <v>0</v>
      </c>
      <c r="M3141" s="25"/>
      <c r="N3141" s="45">
        <v>45937</v>
      </c>
      <c r="O3141" s="54"/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82"/>
        <v>3139</v>
      </c>
      <c r="B3142" s="25" t="s">
        <v>4742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4306</v>
      </c>
      <c r="J3142" s="25">
        <v>1</v>
      </c>
      <c r="K3142" s="25">
        <v>1</v>
      </c>
      <c r="L3142" s="25">
        <f t="shared" si="385"/>
        <v>0</v>
      </c>
      <c r="M3142" s="25"/>
      <c r="N3142" s="45">
        <v>45937</v>
      </c>
      <c r="O3142" s="54"/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82"/>
        <v>3140</v>
      </c>
      <c r="B3143" s="25" t="s">
        <v>4742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4611</v>
      </c>
      <c r="J3143" s="25">
        <v>1</v>
      </c>
      <c r="K3143" s="25">
        <v>1</v>
      </c>
      <c r="L3143" s="25">
        <f t="shared" si="385"/>
        <v>0</v>
      </c>
      <c r="M3143" s="25"/>
      <c r="N3143" s="45">
        <v>45937</v>
      </c>
      <c r="O3143" s="54"/>
      <c r="P3143" s="25" t="s">
        <v>195</v>
      </c>
      <c r="Q3143" s="25">
        <v>58156573160</v>
      </c>
      <c r="R3143" s="25"/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/>
      <c r="Y3143" s="25" t="str">
        <f t="shared" si="386"/>
        <v/>
      </c>
      <c r="Z3143" s="25" t="str">
        <f t="shared" si="387"/>
        <v>Tuesday</v>
      </c>
      <c r="AA3143" s="25" t="str">
        <f t="shared" si="38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82"/>
        <v>3141</v>
      </c>
      <c r="B3144" s="25" t="s">
        <v>4742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4580</v>
      </c>
      <c r="J3144" s="25">
        <v>1</v>
      </c>
      <c r="K3144" s="25">
        <v>1</v>
      </c>
      <c r="L3144" s="25">
        <f t="shared" si="385"/>
        <v>0</v>
      </c>
      <c r="M3144" s="25"/>
      <c r="N3144" s="45">
        <v>45938</v>
      </c>
      <c r="O3144" s="54"/>
      <c r="P3144" s="25" t="s">
        <v>1901</v>
      </c>
      <c r="Q3144" s="25">
        <v>58156650086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3742</v>
      </c>
      <c r="X3144" s="45"/>
      <c r="Y3144" s="25" t="str">
        <f t="shared" si="386"/>
        <v/>
      </c>
      <c r="Z3144" s="25" t="str">
        <f t="shared" si="387"/>
        <v>Wednesday</v>
      </c>
      <c r="AA3144" s="25" t="str">
        <f t="shared" si="38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82"/>
        <v>3142</v>
      </c>
      <c r="B3145" s="25" t="s">
        <v>4742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4612</v>
      </c>
      <c r="J3145" s="25">
        <v>1</v>
      </c>
      <c r="K3145" s="25">
        <v>1</v>
      </c>
      <c r="L3145" s="25">
        <f t="shared" si="385"/>
        <v>0</v>
      </c>
      <c r="M3145" s="25"/>
      <c r="N3145" s="45">
        <v>45937</v>
      </c>
      <c r="O3145" s="54"/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82"/>
        <v>3143</v>
      </c>
      <c r="B3146" s="25" t="s">
        <v>4742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4613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/>
      <c r="P3146" s="25" t="s">
        <v>195</v>
      </c>
      <c r="Q3146" s="25">
        <v>58156573160</v>
      </c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/>
      <c r="Y3146" s="25" t="str">
        <f t="shared" si="386"/>
        <v/>
      </c>
      <c r="Z3146" s="25" t="str">
        <f t="shared" si="387"/>
        <v>Tuesday</v>
      </c>
      <c r="AA3146" s="25" t="str">
        <f t="shared" si="38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82"/>
        <v>3144</v>
      </c>
      <c r="B3147" s="25" t="s">
        <v>4742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4614</v>
      </c>
      <c r="J3147" s="25">
        <v>1</v>
      </c>
      <c r="K3147" s="25">
        <v>1</v>
      </c>
      <c r="L3147" s="25">
        <f t="shared" si="385"/>
        <v>0</v>
      </c>
      <c r="M3147" s="25"/>
      <c r="N3147" s="45">
        <v>45937</v>
      </c>
      <c r="O3147" s="54"/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382"/>
        <v>3145</v>
      </c>
      <c r="B3148" s="25" t="s">
        <v>4762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4746</v>
      </c>
      <c r="J3148" s="25">
        <v>2</v>
      </c>
      <c r="K3148" s="25">
        <v>2</v>
      </c>
      <c r="L3148" s="25">
        <f t="shared" si="385"/>
        <v>0</v>
      </c>
      <c r="M3148" s="25"/>
      <c r="N3148" s="45">
        <v>45937</v>
      </c>
      <c r="O3148" s="54"/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382"/>
        <v>3146</v>
      </c>
      <c r="B3149" s="25" t="s">
        <v>4742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4616</v>
      </c>
      <c r="J3149" s="25">
        <v>1</v>
      </c>
      <c r="K3149" s="25">
        <v>1</v>
      </c>
      <c r="L3149" s="25">
        <f t="shared" si="385"/>
        <v>0</v>
      </c>
      <c r="M3149" s="25"/>
      <c r="N3149" s="45">
        <v>45938</v>
      </c>
      <c r="O3149" s="54"/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x14ac:dyDescent="0.25">
      <c r="A3150" s="25">
        <f t="shared" si="382"/>
        <v>3147</v>
      </c>
      <c r="B3150" s="25" t="s">
        <v>4742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4617</v>
      </c>
      <c r="J3150" s="25">
        <v>1</v>
      </c>
      <c r="K3150" s="25">
        <v>1</v>
      </c>
      <c r="L3150" s="25">
        <f t="shared" si="385"/>
        <v>0</v>
      </c>
      <c r="M3150" s="25"/>
      <c r="N3150" s="45">
        <v>45938</v>
      </c>
      <c r="O3150" s="54"/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382"/>
        <v>3148</v>
      </c>
      <c r="B3151" s="25" t="s">
        <v>4742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4618</v>
      </c>
      <c r="J3151" s="25">
        <v>1</v>
      </c>
      <c r="K3151" s="25">
        <v>1</v>
      </c>
      <c r="L3151" s="25">
        <f t="shared" si="385"/>
        <v>0</v>
      </c>
      <c r="M3151" s="25"/>
      <c r="N3151" s="45">
        <v>45937</v>
      </c>
      <c r="O3151" s="54"/>
      <c r="P3151" s="25" t="s">
        <v>173</v>
      </c>
      <c r="Q3151" s="25">
        <v>58156571163</v>
      </c>
      <c r="R3151" s="25"/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/>
      <c r="Y3151" s="25" t="str">
        <f t="shared" si="386"/>
        <v/>
      </c>
      <c r="Z3151" s="25" t="str">
        <f t="shared" si="387"/>
        <v>Tuesday</v>
      </c>
      <c r="AA3151" s="25" t="str">
        <f t="shared" si="388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82"/>
        <v>3149</v>
      </c>
      <c r="B3152" s="25" t="s">
        <v>4742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4619</v>
      </c>
      <c r="J3152" s="25">
        <v>1</v>
      </c>
      <c r="K3152" s="25">
        <v>1</v>
      </c>
      <c r="L3152" s="25">
        <f t="shared" si="385"/>
        <v>0</v>
      </c>
      <c r="M3152" s="25"/>
      <c r="N3152" s="45">
        <v>45937</v>
      </c>
      <c r="O3152" s="54"/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82"/>
        <v>3150</v>
      </c>
      <c r="B3153" s="25" t="s">
        <v>4762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4747</v>
      </c>
      <c r="I3153" s="25" t="s">
        <v>4748</v>
      </c>
      <c r="J3153" s="25">
        <v>2</v>
      </c>
      <c r="K3153" s="25">
        <v>2</v>
      </c>
      <c r="L3153" s="25">
        <f t="shared" si="385"/>
        <v>0</v>
      </c>
      <c r="M3153" s="25"/>
      <c r="N3153" s="45">
        <v>45937</v>
      </c>
      <c r="O3153" s="54"/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82"/>
        <v>3151</v>
      </c>
      <c r="B3154" s="25" t="s">
        <v>4742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3815</v>
      </c>
      <c r="J3154" s="25">
        <v>1</v>
      </c>
      <c r="K3154" s="25">
        <v>1</v>
      </c>
      <c r="L3154" s="25">
        <f t="shared" si="385"/>
        <v>0</v>
      </c>
      <c r="M3154" s="25"/>
      <c r="N3154" s="45">
        <v>45937</v>
      </c>
      <c r="O3154" s="54"/>
      <c r="P3154" s="25" t="s">
        <v>4449</v>
      </c>
      <c r="Q3154" s="25">
        <v>58156568142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/>
      <c r="Y3154" s="25" t="str">
        <f t="shared" si="386"/>
        <v/>
      </c>
      <c r="Z3154" s="25" t="str">
        <f t="shared" si="387"/>
        <v>Tuesday</v>
      </c>
      <c r="AA3154" s="25" t="str">
        <f t="shared" si="388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82"/>
        <v>3152</v>
      </c>
      <c r="B3155" s="25" t="s">
        <v>4742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4621</v>
      </c>
      <c r="J3155" s="25">
        <v>1</v>
      </c>
      <c r="K3155" s="25">
        <v>1</v>
      </c>
      <c r="L3155" s="25">
        <f t="shared" si="385"/>
        <v>0</v>
      </c>
      <c r="M3155" s="25"/>
      <c r="N3155" s="45">
        <v>45937</v>
      </c>
      <c r="O3155" s="54"/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382"/>
        <v>3153</v>
      </c>
      <c r="B3156" s="25" t="s">
        <v>4742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4622</v>
      </c>
      <c r="J3156" s="25">
        <v>1</v>
      </c>
      <c r="K3156" s="25">
        <v>1</v>
      </c>
      <c r="L3156" s="25">
        <f t="shared" si="385"/>
        <v>0</v>
      </c>
      <c r="M3156" s="25"/>
      <c r="N3156" s="45">
        <v>45937</v>
      </c>
      <c r="O3156" s="54"/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382"/>
        <v>3154</v>
      </c>
      <c r="B3157" s="25" t="s">
        <v>4742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4623</v>
      </c>
      <c r="J3157" s="25">
        <v>1</v>
      </c>
      <c r="K3157" s="25">
        <v>1</v>
      </c>
      <c r="L3157" s="25">
        <f t="shared" si="385"/>
        <v>0</v>
      </c>
      <c r="M3157" s="25"/>
      <c r="N3157" s="45">
        <v>45938</v>
      </c>
      <c r="O3157" s="54"/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x14ac:dyDescent="0.25">
      <c r="A3158" s="25">
        <f t="shared" si="382"/>
        <v>3155</v>
      </c>
      <c r="B3158" s="25" t="s">
        <v>4742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4624</v>
      </c>
      <c r="J3158" s="25">
        <v>1</v>
      </c>
      <c r="K3158" s="25">
        <v>1</v>
      </c>
      <c r="L3158" s="25">
        <f t="shared" si="385"/>
        <v>0</v>
      </c>
      <c r="M3158" s="25"/>
      <c r="N3158" s="45">
        <v>45938</v>
      </c>
      <c r="O3158" s="54"/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382"/>
        <v>3156</v>
      </c>
      <c r="B3159" s="25" t="s">
        <v>4742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4625</v>
      </c>
      <c r="J3159" s="25">
        <v>1</v>
      </c>
      <c r="K3159" s="25">
        <v>1</v>
      </c>
      <c r="L3159" s="25">
        <f t="shared" si="385"/>
        <v>0</v>
      </c>
      <c r="M3159" s="25"/>
      <c r="N3159" s="45">
        <v>45937</v>
      </c>
      <c r="O3159" s="54"/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82"/>
        <v>3157</v>
      </c>
      <c r="B3160" s="25" t="s">
        <v>4742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4626</v>
      </c>
      <c r="J3160" s="25">
        <v>1</v>
      </c>
      <c r="K3160" s="25">
        <v>1</v>
      </c>
      <c r="L3160" s="25">
        <f t="shared" si="385"/>
        <v>0</v>
      </c>
      <c r="M3160" s="25"/>
      <c r="N3160" s="45">
        <v>45937</v>
      </c>
      <c r="O3160" s="54"/>
      <c r="P3160" s="25" t="s">
        <v>173</v>
      </c>
      <c r="Q3160" s="25">
        <v>58156571163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/>
      <c r="Y3160" s="25" t="str">
        <f t="shared" si="386"/>
        <v/>
      </c>
      <c r="Z3160" s="25" t="str">
        <f t="shared" si="387"/>
        <v>Tuesday</v>
      </c>
      <c r="AA3160" s="25" t="str">
        <f t="shared" si="38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82"/>
        <v>3158</v>
      </c>
      <c r="B3161" s="25" t="s">
        <v>4742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4627</v>
      </c>
      <c r="J3161" s="25">
        <v>1</v>
      </c>
      <c r="K3161" s="25">
        <v>1</v>
      </c>
      <c r="L3161" s="25">
        <f t="shared" si="385"/>
        <v>0</v>
      </c>
      <c r="M3161" s="25"/>
      <c r="N3161" s="45">
        <v>45937</v>
      </c>
      <c r="O3161" s="54"/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82"/>
        <v>3159</v>
      </c>
      <c r="B3162" s="25" t="s">
        <v>4742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3911</v>
      </c>
      <c r="J3162" s="25">
        <v>1</v>
      </c>
      <c r="K3162" s="25">
        <v>1</v>
      </c>
      <c r="L3162" s="25">
        <f t="shared" si="385"/>
        <v>0</v>
      </c>
      <c r="M3162" s="25"/>
      <c r="N3162" s="45">
        <v>45937</v>
      </c>
      <c r="O3162" s="54"/>
      <c r="P3162" s="25" t="s">
        <v>4450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82"/>
        <v>3160</v>
      </c>
      <c r="B3163" s="25" t="s">
        <v>4742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4628</v>
      </c>
      <c r="J3163" s="25">
        <v>1</v>
      </c>
      <c r="K3163" s="25">
        <v>1</v>
      </c>
      <c r="L3163" s="25">
        <f t="shared" si="385"/>
        <v>0</v>
      </c>
      <c r="M3163" s="25"/>
      <c r="N3163" s="45">
        <v>45937</v>
      </c>
      <c r="O3163" s="54"/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82"/>
        <v>3161</v>
      </c>
      <c r="B3164" s="25" t="s">
        <v>4742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4328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/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382"/>
        <v>3162</v>
      </c>
      <c r="B3165" s="25" t="s">
        <v>4742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3831</v>
      </c>
      <c r="J3165" s="25">
        <v>1</v>
      </c>
      <c r="K3165" s="25">
        <v>1</v>
      </c>
      <c r="L3165" s="25">
        <f t="shared" si="385"/>
        <v>0</v>
      </c>
      <c r="M3165" s="25"/>
      <c r="N3165" s="45">
        <v>45937</v>
      </c>
      <c r="O3165" s="54"/>
      <c r="P3165" s="25" t="s">
        <v>173</v>
      </c>
      <c r="Q3165" s="25">
        <v>58156571163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/>
      <c r="Y3165" s="25" t="str">
        <f t="shared" si="386"/>
        <v/>
      </c>
      <c r="Z3165" s="25" t="str">
        <f t="shared" si="387"/>
        <v>Tuesday</v>
      </c>
      <c r="AA3165" s="25" t="str">
        <f t="shared" si="38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382"/>
        <v>3163</v>
      </c>
      <c r="B3166" s="25" t="s">
        <v>4742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3831</v>
      </c>
      <c r="J3166" s="25">
        <v>1</v>
      </c>
      <c r="K3166" s="25">
        <v>1</v>
      </c>
      <c r="L3166" s="25">
        <f t="shared" si="385"/>
        <v>0</v>
      </c>
      <c r="M3166" s="25"/>
      <c r="N3166" s="45">
        <v>45939</v>
      </c>
      <c r="O3166" s="54"/>
      <c r="P3166" s="25" t="s">
        <v>626</v>
      </c>
      <c r="Q3166" s="25" t="s">
        <v>637</v>
      </c>
      <c r="R3166" s="25" t="s">
        <v>638</v>
      </c>
      <c r="S3166" s="3">
        <v>-20</v>
      </c>
      <c r="T3166" s="55"/>
      <c r="U3166" s="25" t="s">
        <v>19</v>
      </c>
      <c r="V3166" s="25" t="str">
        <f>VLOOKUP(P3166,'Customer List'!B:C,2,)</f>
        <v>Delhi</v>
      </c>
      <c r="W3166" s="56" t="s">
        <v>606</v>
      </c>
      <c r="X3166" s="45"/>
      <c r="Y3166" s="25" t="str">
        <f t="shared" si="386"/>
        <v/>
      </c>
      <c r="Z3166" s="25" t="str">
        <f t="shared" si="387"/>
        <v>Thursday</v>
      </c>
      <c r="AA3166" s="25" t="str">
        <f t="shared" si="388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82"/>
        <v>3164</v>
      </c>
      <c r="B3167" s="25" t="s">
        <v>4742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4629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82"/>
        <v>3165</v>
      </c>
      <c r="B3168" s="25" t="s">
        <v>4742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4629</v>
      </c>
      <c r="J3168" s="25">
        <v>1</v>
      </c>
      <c r="K3168" s="25">
        <v>1</v>
      </c>
      <c r="L3168" s="25">
        <f t="shared" si="385"/>
        <v>0</v>
      </c>
      <c r="M3168" s="25"/>
      <c r="N3168" s="45">
        <v>45937</v>
      </c>
      <c r="O3168" s="54"/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82"/>
        <v>3166</v>
      </c>
      <c r="B3169" s="25" t="s">
        <v>4742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4630</v>
      </c>
      <c r="J3169" s="25">
        <v>1</v>
      </c>
      <c r="K3169" s="25">
        <v>1</v>
      </c>
      <c r="L3169" s="25">
        <f t="shared" si="385"/>
        <v>0</v>
      </c>
      <c r="M3169" s="25"/>
      <c r="N3169" s="45">
        <v>45938</v>
      </c>
      <c r="O3169" s="54"/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382"/>
        <v>3167</v>
      </c>
      <c r="B3170" s="25" t="s">
        <v>4742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4631</v>
      </c>
      <c r="J3170" s="25">
        <v>1</v>
      </c>
      <c r="K3170" s="25">
        <v>1</v>
      </c>
      <c r="L3170" s="25">
        <f t="shared" si="385"/>
        <v>0</v>
      </c>
      <c r="M3170" s="25"/>
      <c r="N3170" s="45">
        <v>45938</v>
      </c>
      <c r="O3170" s="54"/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382"/>
        <v>3168</v>
      </c>
      <c r="B3171" s="25" t="s">
        <v>4742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4632</v>
      </c>
      <c r="J3171" s="25">
        <v>1</v>
      </c>
      <c r="K3171" s="25">
        <v>1</v>
      </c>
      <c r="L3171" s="25">
        <f t="shared" si="385"/>
        <v>0</v>
      </c>
      <c r="M3171" s="25"/>
      <c r="N3171" s="45">
        <v>45937</v>
      </c>
      <c r="O3171" s="54"/>
      <c r="P3171" s="25" t="s">
        <v>173</v>
      </c>
      <c r="Q3171" s="25">
        <v>58156571163</v>
      </c>
      <c r="R3171" s="25"/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/>
      <c r="Y3171" s="25" t="str">
        <f t="shared" si="386"/>
        <v/>
      </c>
      <c r="Z3171" s="25" t="str">
        <f t="shared" si="387"/>
        <v>Tuesday</v>
      </c>
      <c r="AA3171" s="25" t="str">
        <f t="shared" si="388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82"/>
        <v>3169</v>
      </c>
      <c r="B3172" s="25" t="s">
        <v>4742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4633</v>
      </c>
      <c r="J3172" s="25">
        <v>1</v>
      </c>
      <c r="K3172" s="25">
        <v>1</v>
      </c>
      <c r="L3172" s="25">
        <f t="shared" si="385"/>
        <v>0</v>
      </c>
      <c r="M3172" s="25"/>
      <c r="N3172" s="45">
        <v>45937</v>
      </c>
      <c r="O3172" s="54"/>
      <c r="P3172" s="25" t="s">
        <v>173</v>
      </c>
      <c r="Q3172" s="25">
        <v>58156571163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/>
      <c r="Y3172" s="25" t="str">
        <f t="shared" si="386"/>
        <v/>
      </c>
      <c r="Z3172" s="25" t="str">
        <f t="shared" si="387"/>
        <v>Tuesday</v>
      </c>
      <c r="AA3172" s="25" t="str">
        <f t="shared" si="388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82"/>
        <v>3170</v>
      </c>
      <c r="B3173" s="25" t="s">
        <v>4742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4634</v>
      </c>
      <c r="J3173" s="25">
        <v>1</v>
      </c>
      <c r="K3173" s="25">
        <v>1</v>
      </c>
      <c r="L3173" s="25">
        <f t="shared" si="385"/>
        <v>0</v>
      </c>
      <c r="M3173" s="25"/>
      <c r="N3173" s="45">
        <v>45938</v>
      </c>
      <c r="O3173" s="54"/>
      <c r="P3173" s="25" t="s">
        <v>1901</v>
      </c>
      <c r="Q3173" s="25">
        <v>58156650086</v>
      </c>
      <c r="R3173" s="25"/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 t="s">
        <v>3742</v>
      </c>
      <c r="X3173" s="45"/>
      <c r="Y3173" s="25" t="str">
        <f t="shared" si="386"/>
        <v/>
      </c>
      <c r="Z3173" s="25" t="str">
        <f t="shared" si="387"/>
        <v>Wednesday</v>
      </c>
      <c r="AA3173" s="25" t="str">
        <f t="shared" si="388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82"/>
        <v>3171</v>
      </c>
      <c r="B3174" s="25" t="s">
        <v>4742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4635</v>
      </c>
      <c r="J3174" s="25">
        <v>1</v>
      </c>
      <c r="K3174" s="25">
        <v>1</v>
      </c>
      <c r="L3174" s="25">
        <f t="shared" si="385"/>
        <v>0</v>
      </c>
      <c r="M3174" s="25"/>
      <c r="N3174" s="45">
        <v>45937</v>
      </c>
      <c r="O3174" s="54"/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82"/>
        <v>3172</v>
      </c>
      <c r="B3175" s="25" t="s">
        <v>4742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4029</v>
      </c>
      <c r="J3175" s="25">
        <v>1</v>
      </c>
      <c r="K3175" s="25">
        <v>1</v>
      </c>
      <c r="L3175" s="25">
        <f t="shared" si="385"/>
        <v>0</v>
      </c>
      <c r="M3175" s="25"/>
      <c r="N3175" s="45">
        <v>45937</v>
      </c>
      <c r="O3175" s="54"/>
      <c r="P3175" s="25" t="s">
        <v>4675</v>
      </c>
      <c r="Q3175" s="25">
        <v>58156568330</v>
      </c>
      <c r="R3175" s="25"/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/>
      <c r="Y3175" s="25" t="str">
        <f t="shared" si="386"/>
        <v/>
      </c>
      <c r="Z3175" s="25" t="str">
        <f t="shared" si="387"/>
        <v>Tuesday</v>
      </c>
      <c r="AA3175" s="25" t="str">
        <f t="shared" si="388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82"/>
        <v>3173</v>
      </c>
      <c r="B3176" s="25" t="s">
        <v>4742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4636</v>
      </c>
      <c r="J3176" s="25">
        <v>1</v>
      </c>
      <c r="K3176" s="25">
        <v>1</v>
      </c>
      <c r="L3176" s="25">
        <f t="shared" si="385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82"/>
        <v>3174</v>
      </c>
      <c r="B3177" s="25" t="s">
        <v>4742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4637</v>
      </c>
      <c r="J3177" s="25">
        <v>1</v>
      </c>
      <c r="K3177" s="25">
        <v>1</v>
      </c>
      <c r="L3177" s="25">
        <f t="shared" si="385"/>
        <v>0</v>
      </c>
      <c r="M3177" s="25"/>
      <c r="N3177" s="45">
        <v>45937</v>
      </c>
      <c r="O3177" s="54"/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82"/>
        <v>3175</v>
      </c>
      <c r="B3178" s="25" t="s">
        <v>4742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4638</v>
      </c>
      <c r="J3178" s="25">
        <v>1</v>
      </c>
      <c r="K3178" s="25">
        <v>1</v>
      </c>
      <c r="L3178" s="25">
        <f t="shared" si="385"/>
        <v>0</v>
      </c>
      <c r="M3178" s="25"/>
      <c r="N3178" s="45">
        <v>45937</v>
      </c>
      <c r="O3178" s="54"/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382"/>
        <v>3176</v>
      </c>
      <c r="B3179" s="25" t="s">
        <v>4762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4749</v>
      </c>
      <c r="I3179" s="25" t="s">
        <v>4750</v>
      </c>
      <c r="J3179" s="25">
        <v>2</v>
      </c>
      <c r="K3179" s="25">
        <v>2</v>
      </c>
      <c r="L3179" s="25">
        <f t="shared" si="385"/>
        <v>0</v>
      </c>
      <c r="M3179" s="25"/>
      <c r="N3179" s="45">
        <v>45937</v>
      </c>
      <c r="O3179" s="54"/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82"/>
        <v>3177</v>
      </c>
      <c r="B3180" s="25" t="s">
        <v>4742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4640</v>
      </c>
      <c r="J3180" s="25">
        <v>1</v>
      </c>
      <c r="K3180" s="25">
        <v>1</v>
      </c>
      <c r="L3180" s="25">
        <f t="shared" si="385"/>
        <v>0</v>
      </c>
      <c r="M3180" s="25"/>
      <c r="N3180" s="45">
        <v>45937</v>
      </c>
      <c r="O3180" s="54"/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ref="A3181:A3244" si="389">A3180+1</f>
        <v>3178</v>
      </c>
      <c r="B3181" s="25" t="s">
        <v>4742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4641</v>
      </c>
      <c r="J3181" s="25">
        <v>1</v>
      </c>
      <c r="K3181" s="25">
        <v>1</v>
      </c>
      <c r="L3181" s="25">
        <f t="shared" ref="L3181:L3244" si="392">J3181-K3181</f>
        <v>0</v>
      </c>
      <c r="M3181" s="25"/>
      <c r="N3181" s="45">
        <v>45937</v>
      </c>
      <c r="O3181" s="54"/>
      <c r="P3181" s="25" t="s">
        <v>192</v>
      </c>
      <c r="Q3181" s="54" t="s">
        <v>4763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89"/>
        <v>3179</v>
      </c>
      <c r="B3182" s="25" t="s">
        <v>4742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4642</v>
      </c>
      <c r="J3182" s="25">
        <v>1</v>
      </c>
      <c r="K3182" s="25">
        <v>1</v>
      </c>
      <c r="L3182" s="25">
        <f t="shared" si="392"/>
        <v>0</v>
      </c>
      <c r="M3182" s="25"/>
      <c r="N3182" s="45">
        <v>45938</v>
      </c>
      <c r="O3182" s="54"/>
      <c r="P3182" s="25" t="s">
        <v>1901</v>
      </c>
      <c r="Q3182" s="25">
        <v>58156650086</v>
      </c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3742</v>
      </c>
      <c r="X3182" s="45"/>
      <c r="Y3182" s="25" t="str">
        <f t="shared" si="393"/>
        <v/>
      </c>
      <c r="Z3182" s="25" t="str">
        <f t="shared" si="394"/>
        <v>Wednesday</v>
      </c>
      <c r="AA3182" s="25" t="str">
        <f t="shared" si="39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89"/>
        <v>3180</v>
      </c>
      <c r="B3183" s="25" t="s">
        <v>4742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4643</v>
      </c>
      <c r="J3183" s="25">
        <v>1</v>
      </c>
      <c r="K3183" s="25">
        <v>1</v>
      </c>
      <c r="L3183" s="25">
        <f t="shared" si="392"/>
        <v>0</v>
      </c>
      <c r="M3183" s="25"/>
      <c r="N3183" s="45">
        <v>45937</v>
      </c>
      <c r="O3183" s="54"/>
      <c r="P3183" s="25" t="s">
        <v>173</v>
      </c>
      <c r="Q3183" s="25">
        <v>58156571163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/>
      <c r="Y3183" s="25" t="str">
        <f t="shared" si="393"/>
        <v/>
      </c>
      <c r="Z3183" s="25" t="str">
        <f t="shared" si="394"/>
        <v>Tuesday</v>
      </c>
      <c r="AA3183" s="25" t="str">
        <f t="shared" si="395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89"/>
        <v>3181</v>
      </c>
      <c r="B3184" s="25" t="s">
        <v>4742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4644</v>
      </c>
      <c r="J3184" s="25">
        <v>1</v>
      </c>
      <c r="K3184" s="25">
        <v>1</v>
      </c>
      <c r="L3184" s="25">
        <f t="shared" si="392"/>
        <v>0</v>
      </c>
      <c r="M3184" s="25"/>
      <c r="N3184" s="45">
        <v>45938</v>
      </c>
      <c r="O3184" s="54"/>
      <c r="P3184" s="25" t="s">
        <v>1901</v>
      </c>
      <c r="Q3184" s="25">
        <v>58156650086</v>
      </c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3742</v>
      </c>
      <c r="X3184" s="45"/>
      <c r="Y3184" s="25" t="str">
        <f t="shared" si="393"/>
        <v/>
      </c>
      <c r="Z3184" s="25" t="str">
        <f t="shared" si="394"/>
        <v>Wednesday</v>
      </c>
      <c r="AA3184" s="25" t="str">
        <f t="shared" si="395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389"/>
        <v>3182</v>
      </c>
      <c r="B3185" s="25" t="s">
        <v>4742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4645</v>
      </c>
      <c r="J3185" s="25">
        <v>1</v>
      </c>
      <c r="K3185" s="25">
        <v>1</v>
      </c>
      <c r="L3185" s="25">
        <f t="shared" si="392"/>
        <v>0</v>
      </c>
      <c r="M3185" s="25"/>
      <c r="N3185" s="45">
        <v>45937</v>
      </c>
      <c r="O3185" s="54"/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89"/>
        <v>3183</v>
      </c>
      <c r="B3186" s="25" t="s">
        <v>4742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4646</v>
      </c>
      <c r="J3186" s="25">
        <v>1</v>
      </c>
      <c r="K3186" s="25">
        <v>1</v>
      </c>
      <c r="L3186" s="25">
        <f t="shared" si="392"/>
        <v>0</v>
      </c>
      <c r="M3186" s="25"/>
      <c r="N3186" s="45">
        <v>45937</v>
      </c>
      <c r="O3186" s="54"/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x14ac:dyDescent="0.25">
      <c r="A3187" s="25">
        <f t="shared" si="389"/>
        <v>3184</v>
      </c>
      <c r="B3187" s="25" t="s">
        <v>4742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4647</v>
      </c>
      <c r="J3187" s="25">
        <v>1</v>
      </c>
      <c r="K3187" s="25">
        <v>1</v>
      </c>
      <c r="L3187" s="25">
        <f t="shared" si="392"/>
        <v>0</v>
      </c>
      <c r="M3187" s="25"/>
      <c r="N3187" s="45">
        <v>45937</v>
      </c>
      <c r="O3187" s="54"/>
      <c r="P3187" s="25" t="s">
        <v>173</v>
      </c>
      <c r="Q3187" s="25">
        <v>58156571163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/>
      <c r="Y3187" s="25" t="str">
        <f t="shared" si="393"/>
        <v/>
      </c>
      <c r="Z3187" s="25" t="str">
        <f t="shared" si="394"/>
        <v>Tuesday</v>
      </c>
      <c r="AA3187" s="25" t="str">
        <f t="shared" si="39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89"/>
        <v>3185</v>
      </c>
      <c r="B3188" s="25" t="s">
        <v>4742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4648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/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89"/>
        <v>3186</v>
      </c>
      <c r="B3189" s="25" t="s">
        <v>4742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4649</v>
      </c>
      <c r="J3189" s="25">
        <v>1</v>
      </c>
      <c r="K3189" s="25">
        <v>1</v>
      </c>
      <c r="L3189" s="25">
        <f t="shared" si="392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/>
      <c r="Y3189" s="25" t="str">
        <f t="shared" si="393"/>
        <v/>
      </c>
      <c r="Z3189" s="25" t="str">
        <f t="shared" si="394"/>
        <v>Tuesday</v>
      </c>
      <c r="AA3189" s="25" t="str">
        <f t="shared" si="39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89"/>
        <v>3187</v>
      </c>
      <c r="B3190" s="25" t="s">
        <v>4742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4650</v>
      </c>
      <c r="J3190" s="25">
        <v>1</v>
      </c>
      <c r="K3190" s="25">
        <v>1</v>
      </c>
      <c r="L3190" s="25">
        <f t="shared" si="392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/>
      <c r="Y3190" s="25" t="str">
        <f t="shared" si="393"/>
        <v/>
      </c>
      <c r="Z3190" s="25" t="str">
        <f t="shared" si="394"/>
        <v>Tuesday</v>
      </c>
      <c r="AA3190" s="25" t="str">
        <f t="shared" si="39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89"/>
        <v>3188</v>
      </c>
      <c r="B3191" s="25" t="s">
        <v>4742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4651</v>
      </c>
      <c r="J3191" s="25">
        <v>1</v>
      </c>
      <c r="K3191" s="25">
        <v>1</v>
      </c>
      <c r="L3191" s="25">
        <f t="shared" si="392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/>
      <c r="Y3191" s="25" t="str">
        <f t="shared" si="393"/>
        <v/>
      </c>
      <c r="Z3191" s="25" t="str">
        <f t="shared" si="394"/>
        <v>Tuesday</v>
      </c>
      <c r="AA3191" s="25" t="str">
        <f t="shared" si="395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89"/>
        <v>3189</v>
      </c>
      <c r="B3192" s="25" t="s">
        <v>4742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4652</v>
      </c>
      <c r="J3192" s="25">
        <v>1</v>
      </c>
      <c r="K3192" s="25">
        <v>1</v>
      </c>
      <c r="L3192" s="25">
        <f t="shared" si="392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/>
      <c r="Y3192" s="25" t="str">
        <f t="shared" si="393"/>
        <v/>
      </c>
      <c r="Z3192" s="25" t="str">
        <f t="shared" si="394"/>
        <v>Tuesday</v>
      </c>
      <c r="AA3192" s="25" t="str">
        <f t="shared" si="395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89"/>
        <v>3190</v>
      </c>
      <c r="B3193" s="25" t="s">
        <v>4742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4653</v>
      </c>
      <c r="J3193" s="25">
        <v>1</v>
      </c>
      <c r="K3193" s="25">
        <v>1</v>
      </c>
      <c r="L3193" s="25">
        <f t="shared" si="392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/>
      <c r="Y3193" s="25" t="str">
        <f t="shared" si="393"/>
        <v/>
      </c>
      <c r="Z3193" s="25" t="str">
        <f t="shared" si="394"/>
        <v>Tuesday</v>
      </c>
      <c r="AA3193" s="25" t="str">
        <f t="shared" si="39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89"/>
        <v>3191</v>
      </c>
      <c r="B3194" s="25" t="s">
        <v>4742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4654</v>
      </c>
      <c r="J3194" s="25">
        <v>1</v>
      </c>
      <c r="K3194" s="25">
        <v>1</v>
      </c>
      <c r="L3194" s="25">
        <f t="shared" si="392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/>
      <c r="Y3194" s="25" t="str">
        <f t="shared" si="393"/>
        <v/>
      </c>
      <c r="Z3194" s="25" t="str">
        <f t="shared" si="394"/>
        <v>Tuesday</v>
      </c>
      <c r="AA3194" s="25" t="str">
        <f t="shared" si="39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89"/>
        <v>3192</v>
      </c>
      <c r="B3195" s="25" t="s">
        <v>4742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4655</v>
      </c>
      <c r="J3195" s="25">
        <v>1</v>
      </c>
      <c r="K3195" s="25">
        <v>1</v>
      </c>
      <c r="L3195" s="25">
        <f t="shared" si="392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/>
      <c r="Y3195" s="25" t="str">
        <f t="shared" si="393"/>
        <v/>
      </c>
      <c r="Z3195" s="25" t="str">
        <f t="shared" si="394"/>
        <v>Tuesday</v>
      </c>
      <c r="AA3195" s="25" t="str">
        <f t="shared" si="39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89"/>
        <v>3193</v>
      </c>
      <c r="B3196" s="25" t="s">
        <v>4742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4656</v>
      </c>
      <c r="J3196" s="25">
        <v>1</v>
      </c>
      <c r="K3196" s="25">
        <v>1</v>
      </c>
      <c r="L3196" s="25">
        <f t="shared" si="392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/>
      <c r="Y3196" s="25" t="str">
        <f t="shared" si="393"/>
        <v/>
      </c>
      <c r="Z3196" s="25" t="str">
        <f t="shared" si="394"/>
        <v>Tuesday</v>
      </c>
      <c r="AA3196" s="25" t="str">
        <f t="shared" si="39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89"/>
        <v>3194</v>
      </c>
      <c r="B3197" s="25" t="s">
        <v>4742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4657</v>
      </c>
      <c r="J3197" s="25">
        <v>1</v>
      </c>
      <c r="K3197" s="25">
        <v>1</v>
      </c>
      <c r="L3197" s="25">
        <f t="shared" si="392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/>
      <c r="Y3197" s="25" t="str">
        <f t="shared" si="393"/>
        <v/>
      </c>
      <c r="Z3197" s="25" t="str">
        <f t="shared" si="394"/>
        <v>Tuesday</v>
      </c>
      <c r="AA3197" s="25" t="str">
        <f t="shared" si="39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89"/>
        <v>3195</v>
      </c>
      <c r="B3198" s="25" t="s">
        <v>4742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4129</v>
      </c>
      <c r="J3198" s="25">
        <v>1</v>
      </c>
      <c r="K3198" s="25">
        <v>1</v>
      </c>
      <c r="L3198" s="25">
        <f t="shared" si="392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/>
      <c r="Y3198" s="25" t="str">
        <f t="shared" si="393"/>
        <v/>
      </c>
      <c r="Z3198" s="25" t="str">
        <f t="shared" si="394"/>
        <v>Tuesday</v>
      </c>
      <c r="AA3198" s="25" t="str">
        <f t="shared" si="39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89"/>
        <v>3196</v>
      </c>
      <c r="B3199" s="25" t="s">
        <v>4742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4658</v>
      </c>
      <c r="J3199" s="25">
        <v>1</v>
      </c>
      <c r="K3199" s="25">
        <v>1</v>
      </c>
      <c r="L3199" s="25">
        <f t="shared" si="392"/>
        <v>0</v>
      </c>
      <c r="M3199" s="25"/>
      <c r="N3199" s="45">
        <v>45937</v>
      </c>
      <c r="O3199" s="54"/>
      <c r="P3199" s="25" t="s">
        <v>630</v>
      </c>
      <c r="Q3199" s="25">
        <v>58156564491</v>
      </c>
      <c r="R3199" s="25"/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/>
      <c r="Y3199" s="25" t="str">
        <f t="shared" si="393"/>
        <v/>
      </c>
      <c r="Z3199" s="25" t="str">
        <f t="shared" si="394"/>
        <v>Tuesday</v>
      </c>
      <c r="AA3199" s="25" t="str">
        <f t="shared" si="39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89"/>
        <v>3197</v>
      </c>
      <c r="B3200" s="25" t="s">
        <v>4742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4659</v>
      </c>
      <c r="J3200" s="25">
        <v>1</v>
      </c>
      <c r="K3200" s="25">
        <v>1</v>
      </c>
      <c r="L3200" s="25">
        <f t="shared" si="392"/>
        <v>0</v>
      </c>
      <c r="M3200" s="25"/>
      <c r="N3200" s="45">
        <v>45937</v>
      </c>
      <c r="O3200" s="54"/>
      <c r="P3200" s="25" t="s">
        <v>630</v>
      </c>
      <c r="Q3200" s="25">
        <v>58156564491</v>
      </c>
      <c r="R3200" s="25"/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/>
      <c r="Y3200" s="25" t="str">
        <f t="shared" si="393"/>
        <v/>
      </c>
      <c r="Z3200" s="25" t="str">
        <f t="shared" si="394"/>
        <v>Tuesday</v>
      </c>
      <c r="AA3200" s="25" t="str">
        <f t="shared" si="395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89"/>
        <v>3198</v>
      </c>
      <c r="B3201" s="25" t="s">
        <v>4762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4751</v>
      </c>
      <c r="J3201" s="25">
        <v>2</v>
      </c>
      <c r="K3201" s="25">
        <v>2</v>
      </c>
      <c r="L3201" s="25">
        <f t="shared" si="392"/>
        <v>0</v>
      </c>
      <c r="M3201" s="25"/>
      <c r="N3201" s="45">
        <v>45937</v>
      </c>
      <c r="O3201" s="54"/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x14ac:dyDescent="0.25">
      <c r="A3202" s="25">
        <f t="shared" si="389"/>
        <v>3199</v>
      </c>
      <c r="B3202" s="25" t="s">
        <v>4742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3770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3703</v>
      </c>
      <c r="Q3202" s="25"/>
      <c r="R3202" s="25"/>
      <c r="S3202" s="3" t="s">
        <v>300</v>
      </c>
      <c r="T3202" s="55" t="s">
        <v>4863</v>
      </c>
      <c r="U3202" s="25" t="s">
        <v>19</v>
      </c>
      <c r="V3202" s="25" t="str">
        <f>VLOOKUP(P3202,'Customer List'!B:C,2,)</f>
        <v>Unknown</v>
      </c>
      <c r="W3202" s="55" t="s">
        <v>4866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x14ac:dyDescent="0.25">
      <c r="A3203" s="25">
        <f t="shared" si="389"/>
        <v>3200</v>
      </c>
      <c r="B3203" s="25" t="s">
        <v>4742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4660</v>
      </c>
      <c r="J3203" s="25">
        <v>1</v>
      </c>
      <c r="K3203" s="25">
        <v>1</v>
      </c>
      <c r="L3203" s="25">
        <f t="shared" si="392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/>
      <c r="Y3203" s="25" t="str">
        <f t="shared" si="393"/>
        <v/>
      </c>
      <c r="Z3203" s="25" t="str">
        <f t="shared" si="394"/>
        <v>Tuesday</v>
      </c>
      <c r="AA3203" s="25" t="str">
        <f t="shared" si="395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89"/>
        <v>3201</v>
      </c>
      <c r="B3204" s="25" t="s">
        <v>4742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4661</v>
      </c>
      <c r="J3204" s="25">
        <v>1</v>
      </c>
      <c r="K3204" s="25">
        <v>1</v>
      </c>
      <c r="L3204" s="25">
        <f t="shared" si="392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/>
      <c r="Y3204" s="25" t="str">
        <f t="shared" si="393"/>
        <v/>
      </c>
      <c r="Z3204" s="25" t="str">
        <f t="shared" si="394"/>
        <v>Tuesday</v>
      </c>
      <c r="AA3204" s="25" t="str">
        <f t="shared" si="395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89"/>
        <v>3202</v>
      </c>
      <c r="B3205" s="25" t="s">
        <v>4742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4662</v>
      </c>
      <c r="J3205" s="25">
        <v>1</v>
      </c>
      <c r="K3205" s="25">
        <v>1</v>
      </c>
      <c r="L3205" s="25">
        <f t="shared" si="392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/>
      <c r="Y3205" s="25" t="str">
        <f t="shared" si="393"/>
        <v/>
      </c>
      <c r="Z3205" s="25" t="str">
        <f t="shared" si="394"/>
        <v>Tuesday</v>
      </c>
      <c r="AA3205" s="25" t="str">
        <f t="shared" si="39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89"/>
        <v>3203</v>
      </c>
      <c r="B3206" s="25" t="s">
        <v>4742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4663</v>
      </c>
      <c r="J3206" s="25">
        <v>1</v>
      </c>
      <c r="K3206" s="25">
        <v>1</v>
      </c>
      <c r="L3206" s="25">
        <f t="shared" si="392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/>
      <c r="Y3206" s="25" t="str">
        <f t="shared" si="393"/>
        <v/>
      </c>
      <c r="Z3206" s="25" t="str">
        <f t="shared" si="394"/>
        <v>Tuesday</v>
      </c>
      <c r="AA3206" s="25" t="str">
        <f t="shared" si="39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89"/>
        <v>3204</v>
      </c>
      <c r="B3207" s="25" t="s">
        <v>4742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4664</v>
      </c>
      <c r="J3207" s="25">
        <v>1</v>
      </c>
      <c r="K3207" s="25">
        <v>1</v>
      </c>
      <c r="L3207" s="25">
        <f t="shared" si="392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/>
      <c r="Y3207" s="25" t="str">
        <f t="shared" si="393"/>
        <v/>
      </c>
      <c r="Z3207" s="25" t="str">
        <f t="shared" si="394"/>
        <v>Tuesday</v>
      </c>
      <c r="AA3207" s="25" t="str">
        <f t="shared" si="39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89"/>
        <v>3205</v>
      </c>
      <c r="B3208" s="25" t="s">
        <v>4742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4665</v>
      </c>
      <c r="J3208" s="25">
        <v>1</v>
      </c>
      <c r="K3208" s="25">
        <v>1</v>
      </c>
      <c r="L3208" s="25">
        <f t="shared" si="392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/>
      <c r="Y3208" s="25" t="str">
        <f t="shared" si="393"/>
        <v/>
      </c>
      <c r="Z3208" s="25" t="str">
        <f t="shared" si="394"/>
        <v>Tuesday</v>
      </c>
      <c r="AA3208" s="25" t="str">
        <f t="shared" si="39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89"/>
        <v>3206</v>
      </c>
      <c r="B3209" s="25" t="s">
        <v>4742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4666</v>
      </c>
      <c r="J3209" s="25">
        <v>1</v>
      </c>
      <c r="K3209" s="25">
        <v>1</v>
      </c>
      <c r="L3209" s="25">
        <f t="shared" si="392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/>
      <c r="Y3209" s="25" t="str">
        <f t="shared" si="393"/>
        <v/>
      </c>
      <c r="Z3209" s="25" t="str">
        <f t="shared" si="394"/>
        <v>Tuesday</v>
      </c>
      <c r="AA3209" s="25" t="str">
        <f t="shared" si="39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89"/>
        <v>3207</v>
      </c>
      <c r="B3210" s="25" t="s">
        <v>4742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4667</v>
      </c>
      <c r="J3210" s="25">
        <v>1</v>
      </c>
      <c r="K3210" s="25">
        <v>1</v>
      </c>
      <c r="L3210" s="25">
        <f t="shared" si="392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/>
      <c r="Y3210" s="25" t="str">
        <f t="shared" si="393"/>
        <v/>
      </c>
      <c r="Z3210" s="25" t="str">
        <f t="shared" si="394"/>
        <v>Tuesday</v>
      </c>
      <c r="AA3210" s="25" t="str">
        <f t="shared" si="39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89"/>
        <v>3208</v>
      </c>
      <c r="B3211" s="25" t="s">
        <v>4742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4668</v>
      </c>
      <c r="J3211" s="25">
        <v>1</v>
      </c>
      <c r="K3211" s="25">
        <v>1</v>
      </c>
      <c r="L3211" s="25">
        <f t="shared" si="392"/>
        <v>0</v>
      </c>
      <c r="M3211" s="25"/>
      <c r="N3211" s="45">
        <v>45937</v>
      </c>
      <c r="O3211" s="54"/>
      <c r="P3211" s="25" t="s">
        <v>630</v>
      </c>
      <c r="Q3211" s="25">
        <v>58156564491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/>
      <c r="Y3211" s="25" t="str">
        <f t="shared" si="393"/>
        <v/>
      </c>
      <c r="Z3211" s="25" t="str">
        <f t="shared" si="394"/>
        <v>Tuesday</v>
      </c>
      <c r="AA3211" s="25" t="str">
        <f t="shared" si="39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89"/>
        <v>3209</v>
      </c>
      <c r="B3212" s="25" t="s">
        <v>4742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4669</v>
      </c>
      <c r="J3212" s="25">
        <v>1</v>
      </c>
      <c r="K3212" s="25">
        <v>1</v>
      </c>
      <c r="L3212" s="25">
        <f t="shared" si="392"/>
        <v>0</v>
      </c>
      <c r="M3212" s="25"/>
      <c r="N3212" s="45">
        <v>45937</v>
      </c>
      <c r="O3212" s="54"/>
      <c r="P3212" s="25" t="s">
        <v>630</v>
      </c>
      <c r="Q3212" s="25">
        <v>58156564491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/>
      <c r="Y3212" s="25" t="str">
        <f t="shared" si="393"/>
        <v/>
      </c>
      <c r="Z3212" s="25" t="str">
        <f t="shared" si="394"/>
        <v>Tuesday</v>
      </c>
      <c r="AA3212" s="25" t="str">
        <f t="shared" si="39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89"/>
        <v>3210</v>
      </c>
      <c r="B3213" s="25" t="s">
        <v>4742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4670</v>
      </c>
      <c r="J3213" s="25">
        <v>1</v>
      </c>
      <c r="K3213" s="25">
        <v>1</v>
      </c>
      <c r="L3213" s="25">
        <f t="shared" si="392"/>
        <v>0</v>
      </c>
      <c r="M3213" s="25"/>
      <c r="N3213" s="45">
        <v>45937</v>
      </c>
      <c r="O3213" s="54"/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89"/>
        <v>3211</v>
      </c>
      <c r="B3214" s="25" t="s">
        <v>4742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3783</v>
      </c>
      <c r="J3214" s="25">
        <v>1</v>
      </c>
      <c r="K3214" s="25">
        <v>1</v>
      </c>
      <c r="L3214" s="25">
        <f t="shared" si="392"/>
        <v>0</v>
      </c>
      <c r="M3214" s="25"/>
      <c r="N3214" s="45">
        <v>45937</v>
      </c>
      <c r="O3214" s="54"/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x14ac:dyDescent="0.25">
      <c r="A3215" s="25">
        <f t="shared" si="389"/>
        <v>3212</v>
      </c>
      <c r="B3215" s="25" t="s">
        <v>4742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4671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3703</v>
      </c>
      <c r="Q3215" s="25"/>
      <c r="R3215" s="25"/>
      <c r="S3215" s="3">
        <v>4</v>
      </c>
      <c r="T3215" s="55" t="s">
        <v>4863</v>
      </c>
      <c r="U3215" s="25" t="s">
        <v>19</v>
      </c>
      <c r="V3215" s="25" t="str">
        <f>VLOOKUP(P3215,'Customer List'!B:C,2,)</f>
        <v>Unknown</v>
      </c>
      <c r="W3215" s="55" t="s">
        <v>4866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x14ac:dyDescent="0.25">
      <c r="A3216" s="25">
        <f t="shared" si="389"/>
        <v>3213</v>
      </c>
      <c r="B3216" s="25" t="s">
        <v>4742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4672</v>
      </c>
      <c r="J3216" s="25">
        <v>1</v>
      </c>
      <c r="K3216" s="25">
        <v>1</v>
      </c>
      <c r="L3216" s="25">
        <f t="shared" si="392"/>
        <v>0</v>
      </c>
      <c r="M3216" s="25"/>
      <c r="N3216" s="45">
        <v>45937</v>
      </c>
      <c r="O3216" s="54"/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89"/>
        <v>3214</v>
      </c>
      <c r="B3217" s="25" t="s">
        <v>4742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4673</v>
      </c>
      <c r="J3217" s="25">
        <v>1</v>
      </c>
      <c r="K3217" s="25">
        <v>1</v>
      </c>
      <c r="L3217" s="25">
        <f t="shared" si="392"/>
        <v>0</v>
      </c>
      <c r="M3217" s="25"/>
      <c r="N3217" s="45">
        <v>45937</v>
      </c>
      <c r="O3217" s="54"/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389"/>
        <v>3215</v>
      </c>
      <c r="B3218" s="25" t="s">
        <v>4742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4674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/>
      <c r="P3218" s="25" t="s">
        <v>195</v>
      </c>
      <c r="Q3218" s="25">
        <v>58156573160</v>
      </c>
      <c r="R3218" s="25"/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/>
      <c r="Y3218" s="25" t="str">
        <f t="shared" si="393"/>
        <v/>
      </c>
      <c r="Z3218" s="25" t="str">
        <f t="shared" si="394"/>
        <v>Tuesday</v>
      </c>
      <c r="AA3218" s="25" t="str">
        <f t="shared" si="395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89"/>
        <v>3216</v>
      </c>
      <c r="B3219" s="25" t="s">
        <v>4743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4453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3595</v>
      </c>
      <c r="V3219" s="25" t="str">
        <f>VLOOKUP(P3219,'Customer List'!B:C,2,)</f>
        <v>STOCK</v>
      </c>
      <c r="W3219" s="56" t="s">
        <v>1149</v>
      </c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4743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4454</v>
      </c>
      <c r="I3220" s="25" t="s">
        <v>4455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3595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4743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4456</v>
      </c>
      <c r="I3221" s="25" t="s">
        <v>4457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3595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4743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4458</v>
      </c>
      <c r="I3222" s="25" t="s">
        <v>4459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3595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4743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4460</v>
      </c>
      <c r="I3223" s="25" t="s">
        <v>4461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3595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89"/>
        <v>3221</v>
      </c>
      <c r="B3224" s="25" t="s">
        <v>4743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4462</v>
      </c>
      <c r="I3224" s="25" t="s">
        <v>4463</v>
      </c>
      <c r="J3224" s="25">
        <v>1</v>
      </c>
      <c r="K3224" s="25">
        <v>1</v>
      </c>
      <c r="L3224" s="25">
        <f t="shared" si="392"/>
        <v>0</v>
      </c>
      <c r="M3224" s="25"/>
      <c r="N3224" s="45">
        <v>45937</v>
      </c>
      <c r="O3224" s="54"/>
      <c r="P3224" s="25" t="s">
        <v>169</v>
      </c>
      <c r="Q3224" s="25">
        <v>58156579261</v>
      </c>
      <c r="R3224" s="25"/>
      <c r="S3224" s="3">
        <v>-20</v>
      </c>
      <c r="T3224" s="55"/>
      <c r="U3224" s="25" t="s">
        <v>3595</v>
      </c>
      <c r="V3224" s="25" t="str">
        <f>VLOOKUP(P3224,'Customer List'!B:C,2,)</f>
        <v>Bhopal</v>
      </c>
      <c r="W3224" s="56"/>
      <c r="X3224" s="45"/>
      <c r="Y3224" s="25" t="str">
        <f t="shared" si="393"/>
        <v/>
      </c>
      <c r="Z3224" s="25" t="str">
        <f t="shared" si="394"/>
        <v>Tuesday</v>
      </c>
      <c r="AA3224" s="25" t="str">
        <f t="shared" si="395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89"/>
        <v>3222</v>
      </c>
      <c r="B3225" s="25" t="s">
        <v>4743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4464</v>
      </c>
      <c r="I3225" s="25" t="s">
        <v>4465</v>
      </c>
      <c r="J3225" s="25">
        <v>1</v>
      </c>
      <c r="K3225" s="25">
        <v>1</v>
      </c>
      <c r="L3225" s="25">
        <f t="shared" si="392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3595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89"/>
        <v>3223</v>
      </c>
      <c r="B3226" s="25" t="s">
        <v>4743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4466</v>
      </c>
      <c r="I3226" s="25" t="s">
        <v>4467</v>
      </c>
      <c r="J3226" s="25">
        <v>1</v>
      </c>
      <c r="K3226" s="25">
        <v>1</v>
      </c>
      <c r="L3226" s="25">
        <f t="shared" si="392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3595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89"/>
        <v>3224</v>
      </c>
      <c r="B3227" s="25" t="s">
        <v>4743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4468</v>
      </c>
      <c r="I3227" s="25" t="s">
        <v>4469</v>
      </c>
      <c r="J3227" s="25">
        <v>1</v>
      </c>
      <c r="K3227" s="25">
        <v>1</v>
      </c>
      <c r="L3227" s="25">
        <f t="shared" si="392"/>
        <v>0</v>
      </c>
      <c r="M3227" s="25"/>
      <c r="N3227" s="45">
        <v>45937</v>
      </c>
      <c r="O3227" s="54"/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3595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89"/>
        <v>3225</v>
      </c>
      <c r="B3228" s="25" t="s">
        <v>4743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4470</v>
      </c>
      <c r="I3228" s="25" t="s">
        <v>4471</v>
      </c>
      <c r="J3228" s="25">
        <v>1</v>
      </c>
      <c r="K3228" s="25">
        <v>1</v>
      </c>
      <c r="L3228" s="25">
        <f t="shared" si="392"/>
        <v>0</v>
      </c>
      <c r="M3228" s="25"/>
      <c r="N3228" s="45">
        <v>45937</v>
      </c>
      <c r="O3228" s="54"/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3595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4743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4472</v>
      </c>
      <c r="I3229" s="25" t="s">
        <v>4473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3595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4743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4474</v>
      </c>
      <c r="I3230" s="25" t="s">
        <v>4475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3595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4743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4476</v>
      </c>
      <c r="I3231" s="25" t="s">
        <v>4477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3595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4743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4478</v>
      </c>
      <c r="I3232" s="25" t="s">
        <v>4479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3595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4743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4480</v>
      </c>
      <c r="I3233" s="25" t="s">
        <v>4481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3595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4743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4482</v>
      </c>
      <c r="I3234" s="25" t="s">
        <v>4483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3595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4743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4140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3595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89"/>
        <v>3233</v>
      </c>
      <c r="B3236" s="25" t="s">
        <v>4743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4484</v>
      </c>
      <c r="I3236" s="25" t="s">
        <v>4485</v>
      </c>
      <c r="J3236" s="25">
        <v>1</v>
      </c>
      <c r="K3236" s="25">
        <v>1</v>
      </c>
      <c r="L3236" s="25">
        <f t="shared" si="392"/>
        <v>0</v>
      </c>
      <c r="M3236" s="25"/>
      <c r="N3236" s="45">
        <v>45937</v>
      </c>
      <c r="O3236" s="54"/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3595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89"/>
        <v>3234</v>
      </c>
      <c r="B3237" s="25" t="s">
        <v>4743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4486</v>
      </c>
      <c r="I3237" s="25" t="s">
        <v>4487</v>
      </c>
      <c r="J3237" s="25">
        <v>1</v>
      </c>
      <c r="K3237" s="25">
        <v>1</v>
      </c>
      <c r="L3237" s="25">
        <f t="shared" si="392"/>
        <v>0</v>
      </c>
      <c r="M3237" s="25"/>
      <c r="N3237" s="45">
        <v>45937</v>
      </c>
      <c r="O3237" s="54"/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3595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4743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4488</v>
      </c>
      <c r="I3238" s="25" t="s">
        <v>4489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3595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4743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4490</v>
      </c>
      <c r="I3239" s="25" t="s">
        <v>4491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3595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389"/>
        <v>3237</v>
      </c>
      <c r="B3240" s="25" t="s">
        <v>4743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4492</v>
      </c>
      <c r="I3240" s="25" t="s">
        <v>4493</v>
      </c>
      <c r="J3240" s="25">
        <v>1</v>
      </c>
      <c r="K3240" s="25">
        <v>1</v>
      </c>
      <c r="L3240" s="25">
        <f t="shared" si="392"/>
        <v>0</v>
      </c>
      <c r="M3240" s="25"/>
      <c r="N3240" s="45">
        <v>45937</v>
      </c>
      <c r="O3240" s="54"/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3595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389"/>
        <v>3238</v>
      </c>
      <c r="B3241" s="25" t="s">
        <v>4743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4494</v>
      </c>
      <c r="I3241" s="25" t="s">
        <v>4495</v>
      </c>
      <c r="J3241" s="25">
        <v>1</v>
      </c>
      <c r="K3241" s="25">
        <v>1</v>
      </c>
      <c r="L3241" s="25">
        <f t="shared" si="392"/>
        <v>0</v>
      </c>
      <c r="M3241" s="25"/>
      <c r="N3241" s="45">
        <v>45938</v>
      </c>
      <c r="O3241" s="54"/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3595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89"/>
        <v>3239</v>
      </c>
      <c r="B3242" s="25" t="s">
        <v>4743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4496</v>
      </c>
      <c r="I3242" s="25" t="s">
        <v>4497</v>
      </c>
      <c r="J3242" s="25">
        <v>1</v>
      </c>
      <c r="K3242" s="25">
        <v>1</v>
      </c>
      <c r="L3242" s="25">
        <f t="shared" si="392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3595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389"/>
        <v>3240</v>
      </c>
      <c r="B3243" s="25" t="s">
        <v>4743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4498</v>
      </c>
      <c r="I3243" s="25" t="s">
        <v>4499</v>
      </c>
      <c r="J3243" s="25">
        <v>1</v>
      </c>
      <c r="K3243" s="25">
        <v>1</v>
      </c>
      <c r="L3243" s="25">
        <f t="shared" si="392"/>
        <v>0</v>
      </c>
      <c r="M3243" s="25"/>
      <c r="N3243" s="45">
        <v>45938</v>
      </c>
      <c r="O3243" s="54"/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3595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389"/>
        <v>3241</v>
      </c>
      <c r="B3244" s="25" t="s">
        <v>4743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4500</v>
      </c>
      <c r="I3244" s="25" t="s">
        <v>4501</v>
      </c>
      <c r="J3244" s="25">
        <v>1</v>
      </c>
      <c r="K3244" s="25">
        <v>1</v>
      </c>
      <c r="L3244" s="25">
        <f t="shared" si="392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3595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4743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4502</v>
      </c>
      <c r="I3245" s="25" t="s">
        <v>4503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3595</v>
      </c>
      <c r="V3245" s="25" t="str">
        <f>VLOOKUP(P3245,'Customer List'!B:C,2,)</f>
        <v>Pune</v>
      </c>
      <c r="W3245" s="56" t="s">
        <v>4867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396"/>
        <v>3243</v>
      </c>
      <c r="B3246" s="25" t="s">
        <v>4743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4504</v>
      </c>
      <c r="I3246" s="25" t="s">
        <v>4505</v>
      </c>
      <c r="J3246" s="25">
        <v>1</v>
      </c>
      <c r="K3246" s="25">
        <v>1</v>
      </c>
      <c r="L3246" s="25">
        <f t="shared" si="399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3595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96"/>
        <v>3244</v>
      </c>
      <c r="B3247" s="25" t="s">
        <v>4743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4506</v>
      </c>
      <c r="I3247" s="25" t="s">
        <v>4507</v>
      </c>
      <c r="J3247" s="25">
        <v>1</v>
      </c>
      <c r="K3247" s="25">
        <v>1</v>
      </c>
      <c r="L3247" s="25">
        <f t="shared" si="399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3595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96"/>
        <v>3245</v>
      </c>
      <c r="B3248" s="25" t="s">
        <v>4743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4508</v>
      </c>
      <c r="I3248" s="25" t="s">
        <v>4509</v>
      </c>
      <c r="J3248" s="25">
        <v>1</v>
      </c>
      <c r="K3248" s="25">
        <v>1</v>
      </c>
      <c r="L3248" s="25">
        <f t="shared" si="399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3595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96"/>
        <v>3246</v>
      </c>
      <c r="B3249" s="25" t="s">
        <v>4743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4144</v>
      </c>
      <c r="J3249" s="25">
        <v>1</v>
      </c>
      <c r="K3249" s="25">
        <v>1</v>
      </c>
      <c r="L3249" s="25">
        <f t="shared" si="399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4766</v>
      </c>
      <c r="U3249" s="25" t="s">
        <v>3595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96"/>
        <v>3247</v>
      </c>
      <c r="B3250" s="25" t="s">
        <v>4743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4510</v>
      </c>
      <c r="I3250" s="25" t="s">
        <v>4511</v>
      </c>
      <c r="J3250" s="25">
        <v>1</v>
      </c>
      <c r="K3250" s="25">
        <v>1</v>
      </c>
      <c r="L3250" s="25">
        <f t="shared" si="399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3595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96"/>
        <v>3248</v>
      </c>
      <c r="B3251" s="25" t="s">
        <v>4743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4512</v>
      </c>
      <c r="I3251" s="25" t="s">
        <v>4513</v>
      </c>
      <c r="J3251" s="25">
        <v>1</v>
      </c>
      <c r="K3251" s="25">
        <v>1</v>
      </c>
      <c r="L3251" s="25">
        <f t="shared" si="399"/>
        <v>0</v>
      </c>
      <c r="M3251" s="25"/>
      <c r="N3251" s="45">
        <v>45938</v>
      </c>
      <c r="O3251" s="54"/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3595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396"/>
        <v>3249</v>
      </c>
      <c r="B3252" s="25" t="s">
        <v>4743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4514</v>
      </c>
      <c r="I3252" s="25" t="s">
        <v>4515</v>
      </c>
      <c r="J3252" s="25">
        <v>1</v>
      </c>
      <c r="K3252" s="25">
        <v>1</v>
      </c>
      <c r="L3252" s="25">
        <f t="shared" si="399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3595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96"/>
        <v>3250</v>
      </c>
      <c r="B3253" s="25" t="s">
        <v>4743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4140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3595</v>
      </c>
      <c r="V3253" s="25" t="str">
        <f>VLOOKUP(P3253,'Customer List'!B:C,2,)</f>
        <v>STOCK</v>
      </c>
      <c r="W3253" s="56" t="s">
        <v>1149</v>
      </c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x14ac:dyDescent="0.25">
      <c r="A3254" s="25">
        <f t="shared" si="396"/>
        <v>3251</v>
      </c>
      <c r="B3254" s="25" t="s">
        <v>4743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4516</v>
      </c>
      <c r="I3254" s="25" t="s">
        <v>4517</v>
      </c>
      <c r="J3254" s="25">
        <v>1</v>
      </c>
      <c r="K3254" s="25">
        <v>1</v>
      </c>
      <c r="L3254" s="25">
        <f t="shared" si="399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3595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96"/>
        <v>3252</v>
      </c>
      <c r="B3255" s="25" t="s">
        <v>4743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4518</v>
      </c>
      <c r="I3255" s="25" t="s">
        <v>4519</v>
      </c>
      <c r="J3255" s="25">
        <v>1</v>
      </c>
      <c r="K3255" s="25">
        <v>1</v>
      </c>
      <c r="L3255" s="25">
        <f t="shared" si="399"/>
        <v>0</v>
      </c>
      <c r="M3255" s="25"/>
      <c r="N3255" s="45">
        <v>45938</v>
      </c>
      <c r="O3255" s="54"/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3595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96"/>
        <v>3253</v>
      </c>
      <c r="B3256" s="25" t="s">
        <v>4743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4520</v>
      </c>
      <c r="I3256" s="25" t="s">
        <v>4521</v>
      </c>
      <c r="J3256" s="25">
        <v>1</v>
      </c>
      <c r="K3256" s="25">
        <v>1</v>
      </c>
      <c r="L3256" s="25">
        <f t="shared" si="399"/>
        <v>0</v>
      </c>
      <c r="M3256" s="25"/>
      <c r="N3256" s="45">
        <v>45938</v>
      </c>
      <c r="O3256" s="54"/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3595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396"/>
        <v>3254</v>
      </c>
      <c r="B3257" s="25" t="s">
        <v>4743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4522</v>
      </c>
      <c r="I3257" s="25" t="s">
        <v>4523</v>
      </c>
      <c r="J3257" s="25">
        <v>1</v>
      </c>
      <c r="K3257" s="25">
        <v>1</v>
      </c>
      <c r="L3257" s="25">
        <f t="shared" si="399"/>
        <v>0</v>
      </c>
      <c r="M3257" s="25"/>
      <c r="N3257" s="45">
        <v>45938</v>
      </c>
      <c r="O3257" s="54"/>
      <c r="P3257" s="25" t="s">
        <v>4447</v>
      </c>
      <c r="Q3257" s="25" t="s">
        <v>1131</v>
      </c>
      <c r="R3257" s="25" t="s">
        <v>1131</v>
      </c>
      <c r="S3257" s="3">
        <v>-20</v>
      </c>
      <c r="T3257" s="55"/>
      <c r="U3257" s="25" t="s">
        <v>3595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96"/>
        <v>3255</v>
      </c>
      <c r="B3258" s="25" t="s">
        <v>4762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4752</v>
      </c>
      <c r="I3258" s="25" t="s">
        <v>4753</v>
      </c>
      <c r="J3258" s="25">
        <v>2</v>
      </c>
      <c r="K3258" s="25">
        <v>2</v>
      </c>
      <c r="L3258" s="25">
        <f t="shared" si="399"/>
        <v>0</v>
      </c>
      <c r="M3258" s="25"/>
      <c r="N3258" s="45">
        <v>45937</v>
      </c>
      <c r="O3258" s="54"/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96"/>
        <v>3256</v>
      </c>
      <c r="B3259" s="25" t="s">
        <v>4743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4525</v>
      </c>
      <c r="I3259" s="25" t="s">
        <v>4526</v>
      </c>
      <c r="J3259" s="25">
        <v>1</v>
      </c>
      <c r="K3259" s="25"/>
      <c r="L3259" s="25">
        <f t="shared" si="399"/>
        <v>1</v>
      </c>
      <c r="M3259" s="25"/>
      <c r="N3259" s="45"/>
      <c r="O3259" s="54"/>
      <c r="P3259" s="25" t="s">
        <v>634</v>
      </c>
      <c r="Q3259" s="25"/>
      <c r="R3259" s="25"/>
      <c r="S3259" s="3">
        <v>-20</v>
      </c>
      <c r="T3259" s="55"/>
      <c r="U3259" s="25" t="s">
        <v>3595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/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x14ac:dyDescent="0.25">
      <c r="A3260" s="25">
        <f t="shared" si="396"/>
        <v>3257</v>
      </c>
      <c r="B3260" s="25" t="s">
        <v>4743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4527</v>
      </c>
      <c r="I3260" s="25" t="s">
        <v>4528</v>
      </c>
      <c r="J3260" s="25">
        <v>1</v>
      </c>
      <c r="K3260" s="25">
        <v>1</v>
      </c>
      <c r="L3260" s="25">
        <f t="shared" si="399"/>
        <v>0</v>
      </c>
      <c r="M3260" s="25"/>
      <c r="N3260" s="45">
        <v>45937</v>
      </c>
      <c r="O3260" s="54"/>
      <c r="P3260" s="25" t="s">
        <v>169</v>
      </c>
      <c r="Q3260" s="25">
        <v>58156579261</v>
      </c>
      <c r="R3260" s="25"/>
      <c r="S3260" s="3">
        <v>-20</v>
      </c>
      <c r="T3260" s="55"/>
      <c r="U3260" s="25" t="s">
        <v>3595</v>
      </c>
      <c r="V3260" s="25" t="str">
        <f>VLOOKUP(P3260,'Customer List'!B:C,2,)</f>
        <v>Bhopal</v>
      </c>
      <c r="W3260" s="56"/>
      <c r="X3260" s="45"/>
      <c r="Y3260" s="25" t="str">
        <f t="shared" si="400"/>
        <v/>
      </c>
      <c r="Z3260" s="25" t="str">
        <f t="shared" si="401"/>
        <v>Tuesday</v>
      </c>
      <c r="AA3260" s="25" t="str">
        <f t="shared" si="402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96"/>
        <v>3258</v>
      </c>
      <c r="B3261" s="25" t="s">
        <v>4743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4529</v>
      </c>
      <c r="I3261" s="25" t="s">
        <v>4530</v>
      </c>
      <c r="J3261" s="25">
        <v>1</v>
      </c>
      <c r="K3261" s="25">
        <v>1</v>
      </c>
      <c r="L3261" s="25">
        <f t="shared" si="399"/>
        <v>0</v>
      </c>
      <c r="M3261" s="25"/>
      <c r="N3261" s="45">
        <v>45937</v>
      </c>
      <c r="O3261" s="54"/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3595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396"/>
        <v>3259</v>
      </c>
      <c r="B3262" s="25" t="s">
        <v>4743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4531</v>
      </c>
      <c r="I3262" s="25" t="s">
        <v>4532</v>
      </c>
      <c r="J3262" s="25">
        <v>1</v>
      </c>
      <c r="K3262" s="25">
        <v>1</v>
      </c>
      <c r="L3262" s="25">
        <f t="shared" si="399"/>
        <v>0</v>
      </c>
      <c r="M3262" s="25"/>
      <c r="N3262" s="45">
        <v>45937</v>
      </c>
      <c r="O3262" s="54"/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3595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96"/>
        <v>3260</v>
      </c>
      <c r="B3263" s="25" t="s">
        <v>4743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4533</v>
      </c>
      <c r="I3263" s="25" t="s">
        <v>4534</v>
      </c>
      <c r="J3263" s="25">
        <v>1</v>
      </c>
      <c r="K3263" s="25">
        <v>1</v>
      </c>
      <c r="L3263" s="25">
        <f t="shared" si="399"/>
        <v>0</v>
      </c>
      <c r="M3263" s="25"/>
      <c r="N3263" s="45">
        <v>45938</v>
      </c>
      <c r="O3263" s="54"/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3595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x14ac:dyDescent="0.25">
      <c r="A3264" s="25">
        <f t="shared" si="396"/>
        <v>3261</v>
      </c>
      <c r="B3264" s="25" t="s">
        <v>4743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4535</v>
      </c>
      <c r="I3264" s="25" t="s">
        <v>4536</v>
      </c>
      <c r="J3264" s="25">
        <v>1</v>
      </c>
      <c r="K3264" s="25">
        <v>1</v>
      </c>
      <c r="L3264" s="25">
        <f t="shared" si="399"/>
        <v>0</v>
      </c>
      <c r="M3264" s="25"/>
      <c r="N3264" s="45">
        <v>45937</v>
      </c>
      <c r="O3264" s="54"/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3595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x14ac:dyDescent="0.25">
      <c r="A3265" s="25">
        <f t="shared" si="396"/>
        <v>3262</v>
      </c>
      <c r="B3265" s="25" t="s">
        <v>4743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4141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3595</v>
      </c>
      <c r="V3265" s="25" t="str">
        <f>VLOOKUP(P3265,'Customer List'!B:C,2,)</f>
        <v>STOCK</v>
      </c>
      <c r="W3265" s="56" t="s">
        <v>1149</v>
      </c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96"/>
        <v>3263</v>
      </c>
      <c r="B3266" s="25" t="s">
        <v>4743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4149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3595</v>
      </c>
      <c r="V3266" s="25" t="str">
        <f>VLOOKUP(P3266,'Customer List'!B:C,2,)</f>
        <v>STOCK</v>
      </c>
      <c r="W3266" s="56" t="s">
        <v>1149</v>
      </c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396"/>
        <v>3264</v>
      </c>
      <c r="B3267" s="25" t="s">
        <v>4743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4148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3595</v>
      </c>
      <c r="V3267" s="25" t="str">
        <f>VLOOKUP(P3267,'Customer List'!B:C,2,)</f>
        <v>STOCK</v>
      </c>
      <c r="W3267" s="56" t="s">
        <v>1149</v>
      </c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396"/>
        <v>3265</v>
      </c>
      <c r="B3268" s="25" t="s">
        <v>4762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4754</v>
      </c>
      <c r="J3268" s="25">
        <v>2</v>
      </c>
      <c r="K3268" s="25">
        <v>2</v>
      </c>
      <c r="L3268" s="25">
        <f t="shared" si="399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96"/>
        <v>3266</v>
      </c>
      <c r="B3269" s="25" t="s">
        <v>4762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4755</v>
      </c>
      <c r="I3269" s="25" t="s">
        <v>4756</v>
      </c>
      <c r="J3269" s="25">
        <v>2</v>
      </c>
      <c r="K3269" s="25">
        <v>2</v>
      </c>
      <c r="L3269" s="25">
        <f t="shared" si="399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96"/>
        <v>3267</v>
      </c>
      <c r="B3270" s="25" t="s">
        <v>4762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4757</v>
      </c>
      <c r="J3270" s="25">
        <v>2</v>
      </c>
      <c r="K3270" s="25">
        <v>2</v>
      </c>
      <c r="L3270" s="25">
        <f t="shared" si="399"/>
        <v>0</v>
      </c>
      <c r="M3270" s="25"/>
      <c r="N3270" s="45">
        <v>45937</v>
      </c>
      <c r="O3270" s="54"/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96"/>
        <v>3268</v>
      </c>
      <c r="B3271" s="25" t="s">
        <v>4762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4758</v>
      </c>
      <c r="J3271" s="25">
        <v>2</v>
      </c>
      <c r="K3271" s="25">
        <v>2</v>
      </c>
      <c r="L3271" s="25">
        <f t="shared" si="399"/>
        <v>0</v>
      </c>
      <c r="M3271" s="25"/>
      <c r="N3271" s="45">
        <v>45937</v>
      </c>
      <c r="O3271" s="54"/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3050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2780</v>
      </c>
      <c r="U3272" s="25" t="s">
        <v>19</v>
      </c>
      <c r="V3272" s="25" t="str">
        <f>VLOOKUP(P3272,'Customer List'!B:C,2,)</f>
        <v>Hyderabad</v>
      </c>
      <c r="W3272" s="56" t="s">
        <v>4867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96"/>
        <v>3270</v>
      </c>
      <c r="B3273" s="25" t="s">
        <v>4742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4588</v>
      </c>
      <c r="J3273" s="25">
        <v>3</v>
      </c>
      <c r="K3273" s="25">
        <v>3</v>
      </c>
      <c r="L3273" s="25">
        <f t="shared" si="399"/>
        <v>0</v>
      </c>
      <c r="M3273" s="25"/>
      <c r="N3273" s="45">
        <v>45937</v>
      </c>
      <c r="O3273" s="54"/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96"/>
        <v>3271</v>
      </c>
      <c r="B3274" s="25" t="s">
        <v>4742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3891</v>
      </c>
      <c r="J3274" s="25">
        <v>3</v>
      </c>
      <c r="K3274" s="25">
        <v>3</v>
      </c>
      <c r="L3274" s="25">
        <f t="shared" si="399"/>
        <v>0</v>
      </c>
      <c r="M3274" s="25"/>
      <c r="N3274" s="45">
        <v>45937</v>
      </c>
      <c r="O3274" s="54"/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96"/>
        <v>3272</v>
      </c>
      <c r="B3275" s="25" t="s">
        <v>4742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3896</v>
      </c>
      <c r="J3275" s="25">
        <v>3</v>
      </c>
      <c r="K3275" s="25">
        <v>3</v>
      </c>
      <c r="L3275" s="25">
        <f t="shared" si="399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96"/>
        <v>3273</v>
      </c>
      <c r="B3276" s="25" t="s">
        <v>4742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4584</v>
      </c>
      <c r="J3276" s="25">
        <v>4</v>
      </c>
      <c r="K3276" s="25">
        <v>4</v>
      </c>
      <c r="L3276" s="25">
        <f t="shared" si="399"/>
        <v>0</v>
      </c>
      <c r="M3276" s="25"/>
      <c r="N3276" s="45">
        <v>45937</v>
      </c>
      <c r="O3276" s="54"/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96"/>
        <v>3274</v>
      </c>
      <c r="B3277" s="25" t="s">
        <v>4742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3801</v>
      </c>
      <c r="J3277" s="25">
        <v>7</v>
      </c>
      <c r="K3277" s="25">
        <v>7</v>
      </c>
      <c r="L3277" s="25">
        <f t="shared" si="399"/>
        <v>0</v>
      </c>
      <c r="M3277" s="25"/>
      <c r="N3277" s="45">
        <v>45937</v>
      </c>
      <c r="O3277" s="54"/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396"/>
        <v>3275</v>
      </c>
      <c r="B3278" s="25" t="s">
        <v>4762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4759</v>
      </c>
      <c r="J3278" s="25">
        <v>1</v>
      </c>
      <c r="K3278" s="25">
        <v>1</v>
      </c>
      <c r="L3278" s="25">
        <f t="shared" si="399"/>
        <v>0</v>
      </c>
      <c r="M3278" s="25"/>
      <c r="N3278" s="45">
        <v>45937</v>
      </c>
      <c r="O3278" s="54"/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396"/>
        <v>3276</v>
      </c>
      <c r="B3279" s="25" t="s">
        <v>4762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4760</v>
      </c>
      <c r="I3279" s="25" t="s">
        <v>4761</v>
      </c>
      <c r="J3279" s="25">
        <v>1</v>
      </c>
      <c r="K3279" s="25">
        <v>1</v>
      </c>
      <c r="L3279" s="25">
        <f t="shared" si="399"/>
        <v>0</v>
      </c>
      <c r="M3279" s="25"/>
      <c r="N3279" s="45">
        <v>45937</v>
      </c>
      <c r="O3279" s="54"/>
      <c r="P3279" s="25" t="s">
        <v>2490</v>
      </c>
      <c r="Q3279" s="25"/>
      <c r="R3279" s="25"/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/>
      <c r="Y3279" s="25" t="str">
        <f t="shared" ref="Y3279:Y3342" si="403">IF(X3279="", "", X3279-N3279)</f>
        <v/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/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4862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4768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 t="s">
        <v>4867</v>
      </c>
      <c r="X3280" s="45"/>
      <c r="Y3280" s="25" t="str">
        <f t="shared" si="403"/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4862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4768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4867</v>
      </c>
      <c r="X3281" s="45"/>
      <c r="Y3281" s="25" t="str">
        <f t="shared" si="403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4862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4768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 t="s">
        <v>4867</v>
      </c>
      <c r="X3282" s="45"/>
      <c r="Y3282" s="25" t="str">
        <f t="shared" si="403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4862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4769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 t="s">
        <v>4867</v>
      </c>
      <c r="X3283" s="45"/>
      <c r="Y3283" s="25" t="str">
        <f t="shared" si="403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4862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4770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 t="s">
        <v>4867</v>
      </c>
      <c r="X3284" s="45"/>
      <c r="Y3284" s="25" t="str">
        <f t="shared" si="403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4862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4770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 t="s">
        <v>4867</v>
      </c>
      <c r="X3285" s="45"/>
      <c r="Y3285" s="25" t="str">
        <f t="shared" si="403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396"/>
        <v>3283</v>
      </c>
      <c r="B3286" s="25" t="s">
        <v>4862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4770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 t="s">
        <v>606</v>
      </c>
      <c r="X3286" s="45"/>
      <c r="Y3286" s="25" t="str">
        <f t="shared" si="403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4862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4771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 t="s">
        <v>4867</v>
      </c>
      <c r="X3287" s="45"/>
      <c r="Y3287" s="25" t="str">
        <f t="shared" si="403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4862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4772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4867</v>
      </c>
      <c r="X3288" s="45"/>
      <c r="Y3288" s="25" t="str">
        <f t="shared" si="403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4862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4772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 t="s">
        <v>4867</v>
      </c>
      <c r="X3289" s="45"/>
      <c r="Y3289" s="25" t="str">
        <f t="shared" si="403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4862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4773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 t="s">
        <v>4867</v>
      </c>
      <c r="X3290" s="45"/>
      <c r="Y3290" s="25" t="str">
        <f t="shared" si="403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4862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4773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4860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 t="s">
        <v>4867</v>
      </c>
      <c r="X3291" s="45"/>
      <c r="Y3291" s="25" t="str">
        <f t="shared" si="403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4862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4774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 t="s">
        <v>4867</v>
      </c>
      <c r="X3292" s="45"/>
      <c r="Y3292" s="25" t="str">
        <f t="shared" si="403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4862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4775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4867</v>
      </c>
      <c r="X3293" s="45"/>
      <c r="Y3293" s="25" t="str">
        <f t="shared" si="403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4862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4776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4867</v>
      </c>
      <c r="X3294" s="45"/>
      <c r="Y3294" s="25" t="str">
        <f t="shared" si="403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4862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4777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4867</v>
      </c>
      <c r="X3295" s="45"/>
      <c r="Y3295" s="25" t="str">
        <f t="shared" si="403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4862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4778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4867</v>
      </c>
      <c r="X3296" s="45"/>
      <c r="Y3296" s="25" t="str">
        <f t="shared" si="403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4862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4779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4867</v>
      </c>
      <c r="X3297" s="45"/>
      <c r="Y3297" s="25" t="str">
        <f t="shared" si="403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4862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4780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 t="s">
        <v>4867</v>
      </c>
      <c r="X3298" s="45"/>
      <c r="Y3298" s="25" t="str">
        <f t="shared" si="403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4862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4780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 t="s">
        <v>4867</v>
      </c>
      <c r="X3299" s="45"/>
      <c r="Y3299" s="25" t="str">
        <f t="shared" si="403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4862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4781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 t="s">
        <v>4867</v>
      </c>
      <c r="X3300" s="45"/>
      <c r="Y3300" s="25" t="str">
        <f t="shared" si="403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4862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4782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 t="s">
        <v>4867</v>
      </c>
      <c r="X3301" s="45"/>
      <c r="Y3301" s="25" t="str">
        <f t="shared" si="403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396"/>
        <v>3299</v>
      </c>
      <c r="B3302" s="25" t="s">
        <v>4862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4782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 t="s">
        <v>606</v>
      </c>
      <c r="X3302" s="45"/>
      <c r="Y3302" s="25" t="str">
        <f t="shared" si="403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4862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4782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 t="s">
        <v>4867</v>
      </c>
      <c r="X3303" s="45"/>
      <c r="Y3303" s="25" t="str">
        <f t="shared" si="403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4862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4782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 t="s">
        <v>4867</v>
      </c>
      <c r="X3304" s="45"/>
      <c r="Y3304" s="25" t="str">
        <f t="shared" si="403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4862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4783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4860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 t="s">
        <v>4867</v>
      </c>
      <c r="X3305" s="45"/>
      <c r="Y3305" s="25" t="str">
        <f t="shared" si="403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4862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4784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 t="s">
        <v>4867</v>
      </c>
      <c r="X3306" s="45"/>
      <c r="Y3306" s="25" t="str">
        <f t="shared" si="403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4862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4784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4867</v>
      </c>
      <c r="X3307" s="45"/>
      <c r="Y3307" s="25" t="str">
        <f t="shared" si="403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4862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4785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4867</v>
      </c>
      <c r="X3308" s="45"/>
      <c r="Y3308" s="25" t="str">
        <f t="shared" si="403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8">A3308+1</f>
        <v>3306</v>
      </c>
      <c r="B3309" s="25" t="s">
        <v>4862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4778</v>
      </c>
      <c r="J3309" s="25">
        <v>1</v>
      </c>
      <c r="K3309" s="25"/>
      <c r="L3309" s="25">
        <f t="shared" ref="L3309:L3372" si="409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 t="s">
        <v>4867</v>
      </c>
      <c r="X3309" s="45"/>
      <c r="Y3309" s="25" t="str">
        <f t="shared" si="403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8"/>
        <v>3307</v>
      </c>
      <c r="B3310" s="25" t="s">
        <v>4862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4786</v>
      </c>
      <c r="J3310" s="25">
        <v>1</v>
      </c>
      <c r="K3310" s="25"/>
      <c r="L3310" s="25">
        <f t="shared" si="409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4867</v>
      </c>
      <c r="X3310" s="45"/>
      <c r="Y3310" s="25" t="str">
        <f t="shared" si="403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8"/>
        <v>3308</v>
      </c>
      <c r="B3311" s="25" t="s">
        <v>4862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4787</v>
      </c>
      <c r="J3311" s="25">
        <v>1</v>
      </c>
      <c r="K3311" s="25"/>
      <c r="L3311" s="25">
        <f t="shared" si="409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4867</v>
      </c>
      <c r="X3311" s="45"/>
      <c r="Y3311" s="25" t="str">
        <f t="shared" si="403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8"/>
        <v>3309</v>
      </c>
      <c r="B3312" s="25" t="s">
        <v>4862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4774</v>
      </c>
      <c r="J3312" s="25">
        <v>1</v>
      </c>
      <c r="K3312" s="25"/>
      <c r="L3312" s="25">
        <f t="shared" si="409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 t="s">
        <v>4867</v>
      </c>
      <c r="X3312" s="45"/>
      <c r="Y3312" s="25" t="str">
        <f t="shared" si="403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8"/>
        <v>3310</v>
      </c>
      <c r="B3313" s="25" t="s">
        <v>4862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4788</v>
      </c>
      <c r="J3313" s="25">
        <v>1</v>
      </c>
      <c r="K3313" s="25"/>
      <c r="L3313" s="25">
        <f t="shared" si="409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4867</v>
      </c>
      <c r="X3313" s="45"/>
      <c r="Y3313" s="25" t="str">
        <f t="shared" si="403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8"/>
        <v>3311</v>
      </c>
      <c r="B3314" s="25" t="s">
        <v>4862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4789</v>
      </c>
      <c r="J3314" s="25">
        <v>2</v>
      </c>
      <c r="K3314" s="25"/>
      <c r="L3314" s="25">
        <f t="shared" si="409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 t="s">
        <v>4867</v>
      </c>
      <c r="X3314" s="45"/>
      <c r="Y3314" s="25" t="str">
        <f t="shared" si="403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8"/>
        <v>3312</v>
      </c>
      <c r="B3315" s="25" t="s">
        <v>4862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4790</v>
      </c>
      <c r="J3315" s="25">
        <v>1</v>
      </c>
      <c r="K3315" s="25"/>
      <c r="L3315" s="25">
        <f t="shared" si="409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 t="s">
        <v>4867</v>
      </c>
      <c r="X3315" s="45"/>
      <c r="Y3315" s="25" t="str">
        <f t="shared" si="403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8"/>
        <v>3313</v>
      </c>
      <c r="B3316" s="25" t="s">
        <v>4862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4791</v>
      </c>
      <c r="J3316" s="25">
        <v>3</v>
      </c>
      <c r="K3316" s="25"/>
      <c r="L3316" s="25">
        <f t="shared" si="409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4867</v>
      </c>
      <c r="X3316" s="45"/>
      <c r="Y3316" s="25" t="str">
        <f t="shared" si="403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408"/>
        <v>3314</v>
      </c>
      <c r="B3317" s="25" t="s">
        <v>4862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4792</v>
      </c>
      <c r="J3317" s="25">
        <v>1</v>
      </c>
      <c r="K3317" s="25"/>
      <c r="L3317" s="25">
        <f t="shared" si="409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 t="s">
        <v>606</v>
      </c>
      <c r="X3317" s="45"/>
      <c r="Y3317" s="25" t="str">
        <f t="shared" si="403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8"/>
        <v>3315</v>
      </c>
      <c r="B3318" s="25" t="s">
        <v>4862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4793</v>
      </c>
      <c r="J3318" s="25">
        <v>1</v>
      </c>
      <c r="K3318" s="25"/>
      <c r="L3318" s="25">
        <f t="shared" si="409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 t="s">
        <v>4867</v>
      </c>
      <c r="X3318" s="45"/>
      <c r="Y3318" s="25" t="str">
        <f t="shared" si="403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8"/>
        <v>3316</v>
      </c>
      <c r="B3319" s="25" t="s">
        <v>4862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4794</v>
      </c>
      <c r="J3319" s="25">
        <v>1</v>
      </c>
      <c r="K3319" s="25"/>
      <c r="L3319" s="25">
        <f t="shared" si="409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 t="s">
        <v>4867</v>
      </c>
      <c r="X3319" s="45"/>
      <c r="Y3319" s="25" t="str">
        <f t="shared" si="403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8"/>
        <v>3317</v>
      </c>
      <c r="B3320" s="25" t="s">
        <v>4862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4795</v>
      </c>
      <c r="J3320" s="25">
        <v>3</v>
      </c>
      <c r="K3320" s="25"/>
      <c r="L3320" s="25">
        <f t="shared" si="409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 t="s">
        <v>4867</v>
      </c>
      <c r="X3320" s="45"/>
      <c r="Y3320" s="25" t="str">
        <f t="shared" si="403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8"/>
        <v>3318</v>
      </c>
      <c r="B3321" s="25" t="s">
        <v>4862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4796</v>
      </c>
      <c r="J3321" s="25">
        <v>1</v>
      </c>
      <c r="K3321" s="25"/>
      <c r="L3321" s="25">
        <f t="shared" si="409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 t="s">
        <v>4867</v>
      </c>
      <c r="X3321" s="45"/>
      <c r="Y3321" s="25" t="str">
        <f t="shared" si="403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408"/>
        <v>3319</v>
      </c>
      <c r="B3322" s="25" t="s">
        <v>4862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4797</v>
      </c>
      <c r="J3322" s="25">
        <v>1</v>
      </c>
      <c r="K3322" s="25"/>
      <c r="L3322" s="25">
        <f t="shared" si="409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 t="s">
        <v>606</v>
      </c>
      <c r="X3322" s="45"/>
      <c r="Y3322" s="25" t="str">
        <f t="shared" si="403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x14ac:dyDescent="0.25">
      <c r="A3323" s="25">
        <f t="shared" si="408"/>
        <v>3320</v>
      </c>
      <c r="B3323" s="25" t="s">
        <v>4862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4798</v>
      </c>
      <c r="J3323" s="25">
        <v>1</v>
      </c>
      <c r="K3323" s="25"/>
      <c r="L3323" s="25">
        <f t="shared" si="409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/>
      <c r="Y3323" s="25" t="str">
        <f t="shared" si="403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8"/>
        <v>3321</v>
      </c>
      <c r="B3324" s="25" t="s">
        <v>4862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4799</v>
      </c>
      <c r="J3324" s="25">
        <v>5</v>
      </c>
      <c r="K3324" s="25"/>
      <c r="L3324" s="25">
        <f t="shared" si="409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 t="s">
        <v>4867</v>
      </c>
      <c r="X3324" s="45"/>
      <c r="Y3324" s="25" t="str">
        <f t="shared" si="403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8"/>
        <v>3322</v>
      </c>
      <c r="B3325" s="25" t="s">
        <v>4862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4800</v>
      </c>
      <c r="J3325" s="25">
        <v>1</v>
      </c>
      <c r="K3325" s="25"/>
      <c r="L3325" s="25">
        <f t="shared" si="409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4867</v>
      </c>
      <c r="X3325" s="45"/>
      <c r="Y3325" s="25" t="str">
        <f t="shared" si="403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8"/>
        <v>3323</v>
      </c>
      <c r="B3326" s="25" t="s">
        <v>4862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4801</v>
      </c>
      <c r="J3326" s="25">
        <v>1</v>
      </c>
      <c r="K3326" s="25"/>
      <c r="L3326" s="25">
        <f t="shared" si="409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 t="s">
        <v>4867</v>
      </c>
      <c r="X3326" s="45"/>
      <c r="Y3326" s="25" t="str">
        <f t="shared" si="403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8"/>
        <v>3324</v>
      </c>
      <c r="B3327" s="25" t="s">
        <v>4862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4802</v>
      </c>
      <c r="J3327" s="25">
        <v>2</v>
      </c>
      <c r="K3327" s="25"/>
      <c r="L3327" s="25">
        <f t="shared" si="409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 t="s">
        <v>4867</v>
      </c>
      <c r="X3327" s="45"/>
      <c r="Y3327" s="25" t="str">
        <f t="shared" si="403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408"/>
        <v>3325</v>
      </c>
      <c r="B3328" s="25" t="s">
        <v>4862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4803</v>
      </c>
      <c r="J3328" s="25">
        <v>1</v>
      </c>
      <c r="K3328" s="25"/>
      <c r="L3328" s="25">
        <f t="shared" si="409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 t="s">
        <v>606</v>
      </c>
      <c r="X3328" s="45"/>
      <c r="Y3328" s="25" t="str">
        <f t="shared" si="403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8"/>
        <v>3326</v>
      </c>
      <c r="B3329" s="25" t="s">
        <v>4862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4804</v>
      </c>
      <c r="J3329" s="25">
        <v>1</v>
      </c>
      <c r="K3329" s="25"/>
      <c r="L3329" s="25">
        <f t="shared" si="409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 t="s">
        <v>4867</v>
      </c>
      <c r="X3329" s="45"/>
      <c r="Y3329" s="25" t="str">
        <f t="shared" si="403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x14ac:dyDescent="0.25">
      <c r="A3330" s="25">
        <f t="shared" si="408"/>
        <v>3327</v>
      </c>
      <c r="B3330" s="25" t="s">
        <v>4862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4805</v>
      </c>
      <c r="J3330" s="25">
        <v>1</v>
      </c>
      <c r="K3330" s="25"/>
      <c r="L3330" s="25">
        <f t="shared" si="409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 t="s">
        <v>606</v>
      </c>
      <c r="X3330" s="45"/>
      <c r="Y3330" s="25" t="str">
        <f t="shared" si="403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8"/>
        <v>3328</v>
      </c>
      <c r="B3331" s="25" t="s">
        <v>4862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4806</v>
      </c>
      <c r="J3331" s="25">
        <v>1</v>
      </c>
      <c r="K3331" s="25"/>
      <c r="L3331" s="25">
        <f t="shared" si="409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 t="s">
        <v>4867</v>
      </c>
      <c r="X3331" s="45"/>
      <c r="Y3331" s="25" t="str">
        <f t="shared" si="403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8"/>
        <v>3329</v>
      </c>
      <c r="B3332" s="25" t="s">
        <v>4862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4807</v>
      </c>
      <c r="J3332" s="25">
        <v>1</v>
      </c>
      <c r="K3332" s="25"/>
      <c r="L3332" s="25">
        <f t="shared" si="409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3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8"/>
        <v>3330</v>
      </c>
      <c r="B3333" s="25" t="s">
        <v>4862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4808</v>
      </c>
      <c r="J3333" s="25">
        <v>5</v>
      </c>
      <c r="K3333" s="25"/>
      <c r="L3333" s="25">
        <f t="shared" si="409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 t="s">
        <v>4867</v>
      </c>
      <c r="X3333" s="45"/>
      <c r="Y3333" s="25" t="str">
        <f t="shared" si="403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408"/>
        <v>3331</v>
      </c>
      <c r="B3334" s="25" t="s">
        <v>4862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4800</v>
      </c>
      <c r="J3334" s="25">
        <v>1</v>
      </c>
      <c r="K3334" s="25">
        <v>1</v>
      </c>
      <c r="L3334" s="25">
        <f t="shared" si="409"/>
        <v>0</v>
      </c>
      <c r="M3334" s="25"/>
      <c r="N3334" s="45">
        <v>45939</v>
      </c>
      <c r="O3334" s="54"/>
      <c r="P3334" s="25" t="s">
        <v>209</v>
      </c>
      <c r="Q3334" s="25" t="s">
        <v>1131</v>
      </c>
      <c r="R3334" s="25" t="s">
        <v>1131</v>
      </c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3"/>
        <v/>
      </c>
      <c r="Z3334" s="25" t="str">
        <f t="shared" si="404"/>
        <v>Thursday</v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8"/>
        <v>3332</v>
      </c>
      <c r="B3335" s="25" t="s">
        <v>4862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4809</v>
      </c>
      <c r="J3335" s="25">
        <v>2</v>
      </c>
      <c r="K3335" s="25"/>
      <c r="L3335" s="25">
        <f t="shared" si="409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 t="s">
        <v>4867</v>
      </c>
      <c r="X3335" s="45"/>
      <c r="Y3335" s="25" t="str">
        <f t="shared" si="403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8"/>
        <v>3333</v>
      </c>
      <c r="B3336" s="25" t="s">
        <v>4862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4810</v>
      </c>
      <c r="J3336" s="25">
        <v>1</v>
      </c>
      <c r="K3336" s="25"/>
      <c r="L3336" s="25">
        <f t="shared" si="409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 t="s">
        <v>4867</v>
      </c>
      <c r="X3336" s="45"/>
      <c r="Y3336" s="25" t="str">
        <f t="shared" si="403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408"/>
        <v>3334</v>
      </c>
      <c r="B3337" s="25" t="s">
        <v>4862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4811</v>
      </c>
      <c r="J3337" s="25">
        <v>1</v>
      </c>
      <c r="K3337" s="25"/>
      <c r="L3337" s="25">
        <f t="shared" si="409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 t="s">
        <v>606</v>
      </c>
      <c r="X3337" s="45"/>
      <c r="Y3337" s="25" t="str">
        <f t="shared" si="403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x14ac:dyDescent="0.25">
      <c r="A3338" s="25">
        <f t="shared" si="408"/>
        <v>3335</v>
      </c>
      <c r="B3338" s="25" t="s">
        <v>4862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4812</v>
      </c>
      <c r="J3338" s="25">
        <v>1</v>
      </c>
      <c r="K3338" s="25"/>
      <c r="L3338" s="25">
        <f t="shared" si="409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/>
      <c r="Y3338" s="25" t="str">
        <f t="shared" si="403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408"/>
        <v>3336</v>
      </c>
      <c r="B3339" s="25" t="s">
        <v>4862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4813</v>
      </c>
      <c r="J3339" s="25">
        <v>1</v>
      </c>
      <c r="K3339" s="25"/>
      <c r="L3339" s="25">
        <f t="shared" si="409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/>
      <c r="Y3339" s="25" t="str">
        <f t="shared" si="403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8"/>
        <v>3337</v>
      </c>
      <c r="B3340" s="25" t="s">
        <v>4862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4814</v>
      </c>
      <c r="J3340" s="25">
        <v>1</v>
      </c>
      <c r="K3340" s="25"/>
      <c r="L3340" s="25">
        <f t="shared" si="409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3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8"/>
        <v>3338</v>
      </c>
      <c r="B3341" s="25" t="s">
        <v>4862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4815</v>
      </c>
      <c r="J3341" s="25">
        <v>1</v>
      </c>
      <c r="K3341" s="25"/>
      <c r="L3341" s="25">
        <f t="shared" si="409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 t="s">
        <v>4867</v>
      </c>
      <c r="X3341" s="45"/>
      <c r="Y3341" s="25" t="str">
        <f t="shared" si="403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8"/>
        <v>3339</v>
      </c>
      <c r="B3342" s="25" t="s">
        <v>4862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4791</v>
      </c>
      <c r="J3342" s="25">
        <v>1</v>
      </c>
      <c r="K3342" s="25"/>
      <c r="L3342" s="25">
        <f t="shared" si="409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 t="s">
        <v>4867</v>
      </c>
      <c r="X3342" s="45"/>
      <c r="Y3342" s="25" t="str">
        <f t="shared" si="403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8"/>
        <v>3340</v>
      </c>
      <c r="B3343" s="25" t="s">
        <v>4862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4794</v>
      </c>
      <c r="J3343" s="25">
        <v>3</v>
      </c>
      <c r="K3343" s="25"/>
      <c r="L3343" s="25">
        <f t="shared" si="409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 t="s">
        <v>4867</v>
      </c>
      <c r="X3343" s="45"/>
      <c r="Y3343" s="25" t="str">
        <f t="shared" ref="Y3343:Y3406" si="410">IF(X3343="", "", X3343-N3343)</f>
        <v/>
      </c>
      <c r="Z3343" s="25" t="str">
        <f t="shared" ref="Z3343:Z3406" si="411">IF(N3343="", "", TEXT(N3343, "dddd"))</f>
        <v/>
      </c>
      <c r="AA3343" s="25" t="str">
        <f t="shared" ref="AA3343:AA3406" si="412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8"/>
        <v>3341</v>
      </c>
      <c r="B3344" s="25" t="s">
        <v>4862</v>
      </c>
      <c r="C3344" s="45">
        <v>45933</v>
      </c>
      <c r="D3344" s="45">
        <v>45938</v>
      </c>
      <c r="E3344" s="8">
        <v>254.1</v>
      </c>
      <c r="F3344" s="8">
        <f t="shared" ref="F3344:F3409" si="413">IF(AB3344="DOLLAR",E3344*88,E3344)</f>
        <v>22360.799999999999</v>
      </c>
      <c r="G3344" s="54">
        <f t="shared" ref="G3344:G3409" si="414">F3344*J3344</f>
        <v>22360.799999999999</v>
      </c>
      <c r="H3344" s="25">
        <v>366914</v>
      </c>
      <c r="I3344" s="25" t="s">
        <v>4816</v>
      </c>
      <c r="J3344" s="25">
        <v>1</v>
      </c>
      <c r="K3344" s="25"/>
      <c r="L3344" s="25">
        <f t="shared" si="409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4867</v>
      </c>
      <c r="X3344" s="45"/>
      <c r="Y3344" s="25" t="str">
        <f t="shared" si="410"/>
        <v/>
      </c>
      <c r="Z3344" s="25" t="str">
        <f t="shared" si="411"/>
        <v/>
      </c>
      <c r="AA3344" s="25" t="str">
        <f t="shared" si="412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408"/>
        <v>3342</v>
      </c>
      <c r="B3345" s="25" t="s">
        <v>4862</v>
      </c>
      <c r="C3345" s="45">
        <v>45933</v>
      </c>
      <c r="D3345" s="45">
        <v>45938</v>
      </c>
      <c r="E3345" s="8">
        <v>96.6</v>
      </c>
      <c r="F3345" s="8">
        <f t="shared" si="413"/>
        <v>8500.7999999999993</v>
      </c>
      <c r="G3345" s="54">
        <f t="shared" si="414"/>
        <v>17001.599999999999</v>
      </c>
      <c r="H3345" s="25">
        <v>368508</v>
      </c>
      <c r="I3345" s="25" t="s">
        <v>4817</v>
      </c>
      <c r="J3345" s="25">
        <v>2</v>
      </c>
      <c r="K3345" s="25">
        <v>2</v>
      </c>
      <c r="L3345" s="25">
        <f t="shared" si="409"/>
        <v>0</v>
      </c>
      <c r="M3345" s="25"/>
      <c r="N3345" s="45">
        <v>45939</v>
      </c>
      <c r="O3345" s="54"/>
      <c r="P3345" s="25" t="s">
        <v>209</v>
      </c>
      <c r="Q3345" s="25" t="s">
        <v>1131</v>
      </c>
      <c r="R3345" s="25" t="s">
        <v>1131</v>
      </c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0"/>
        <v/>
      </c>
      <c r="Z3345" s="25" t="str">
        <f t="shared" si="411"/>
        <v>Thursday</v>
      </c>
      <c r="AA3345" s="25" t="str">
        <f t="shared" si="412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8"/>
        <v>3343</v>
      </c>
      <c r="B3346" s="25" t="s">
        <v>4862</v>
      </c>
      <c r="C3346" s="45">
        <v>45933</v>
      </c>
      <c r="D3346" s="45">
        <v>45938</v>
      </c>
      <c r="E3346" s="8">
        <v>107.8</v>
      </c>
      <c r="F3346" s="8">
        <f t="shared" si="413"/>
        <v>9486.4</v>
      </c>
      <c r="G3346" s="54">
        <f t="shared" si="414"/>
        <v>9486.4</v>
      </c>
      <c r="H3346" s="25">
        <v>369905</v>
      </c>
      <c r="I3346" s="25" t="s">
        <v>4818</v>
      </c>
      <c r="J3346" s="25">
        <v>1</v>
      </c>
      <c r="K3346" s="25"/>
      <c r="L3346" s="25">
        <f t="shared" si="409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 t="s">
        <v>4867</v>
      </c>
      <c r="X3346" s="45"/>
      <c r="Y3346" s="25" t="str">
        <f t="shared" si="410"/>
        <v/>
      </c>
      <c r="Z3346" s="25" t="str">
        <f t="shared" si="411"/>
        <v/>
      </c>
      <c r="AA3346" s="25" t="str">
        <f t="shared" si="412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8"/>
        <v>3344</v>
      </c>
      <c r="B3347" s="25" t="s">
        <v>4862</v>
      </c>
      <c r="C3347" s="45">
        <v>45933</v>
      </c>
      <c r="D3347" s="45">
        <v>45938</v>
      </c>
      <c r="E3347" s="8">
        <v>82.6</v>
      </c>
      <c r="F3347" s="8">
        <f t="shared" si="413"/>
        <v>7268.7999999999993</v>
      </c>
      <c r="G3347" s="54">
        <f t="shared" si="414"/>
        <v>7268.7999999999993</v>
      </c>
      <c r="H3347" s="25">
        <v>398202</v>
      </c>
      <c r="I3347" s="25" t="s">
        <v>4819</v>
      </c>
      <c r="J3347" s="25">
        <v>1</v>
      </c>
      <c r="K3347" s="25"/>
      <c r="L3347" s="25">
        <f t="shared" si="409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4867</v>
      </c>
      <c r="X3347" s="45"/>
      <c r="Y3347" s="25" t="str">
        <f t="shared" si="410"/>
        <v/>
      </c>
      <c r="Z3347" s="25" t="str">
        <f t="shared" si="411"/>
        <v/>
      </c>
      <c r="AA3347" s="25" t="str">
        <f t="shared" si="412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8"/>
        <v>3345</v>
      </c>
      <c r="B3348" s="25" t="s">
        <v>4862</v>
      </c>
      <c r="C3348" s="45">
        <v>45933</v>
      </c>
      <c r="D3348" s="45">
        <v>45938</v>
      </c>
      <c r="E3348" s="8">
        <v>61.6</v>
      </c>
      <c r="F3348" s="8">
        <f t="shared" si="413"/>
        <v>5420.8</v>
      </c>
      <c r="G3348" s="54">
        <f t="shared" si="414"/>
        <v>5420.8</v>
      </c>
      <c r="H3348" s="25">
        <v>400120</v>
      </c>
      <c r="I3348" s="25" t="s">
        <v>4820</v>
      </c>
      <c r="J3348" s="25">
        <v>1</v>
      </c>
      <c r="K3348" s="25"/>
      <c r="L3348" s="25">
        <f t="shared" si="409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 t="s">
        <v>4867</v>
      </c>
      <c r="X3348" s="45"/>
      <c r="Y3348" s="25" t="str">
        <f t="shared" si="410"/>
        <v/>
      </c>
      <c r="Z3348" s="25" t="str">
        <f t="shared" si="411"/>
        <v/>
      </c>
      <c r="AA3348" s="25" t="str">
        <f t="shared" si="412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8"/>
        <v>3346</v>
      </c>
      <c r="B3349" s="25" t="s">
        <v>4862</v>
      </c>
      <c r="C3349" s="45">
        <v>45933</v>
      </c>
      <c r="D3349" s="45">
        <v>45938</v>
      </c>
      <c r="E3349" s="8">
        <v>125.3</v>
      </c>
      <c r="F3349" s="8">
        <f t="shared" si="413"/>
        <v>11026.4</v>
      </c>
      <c r="G3349" s="54">
        <f t="shared" si="414"/>
        <v>22052.799999999999</v>
      </c>
      <c r="H3349" s="25">
        <v>400126</v>
      </c>
      <c r="I3349" s="25" t="s">
        <v>4820</v>
      </c>
      <c r="J3349" s="25">
        <v>2</v>
      </c>
      <c r="K3349" s="25"/>
      <c r="L3349" s="25">
        <f t="shared" si="409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4867</v>
      </c>
      <c r="X3349" s="45"/>
      <c r="Y3349" s="25" t="str">
        <f t="shared" si="410"/>
        <v/>
      </c>
      <c r="Z3349" s="25" t="str">
        <f t="shared" si="411"/>
        <v/>
      </c>
      <c r="AA3349" s="25" t="str">
        <f t="shared" si="412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8"/>
        <v>3347</v>
      </c>
      <c r="B3350" s="25" t="s">
        <v>4862</v>
      </c>
      <c r="C3350" s="45">
        <v>45933</v>
      </c>
      <c r="D3350" s="45">
        <v>45938</v>
      </c>
      <c r="E3350" s="8">
        <v>135.1</v>
      </c>
      <c r="F3350" s="8">
        <f t="shared" si="413"/>
        <v>11888.8</v>
      </c>
      <c r="G3350" s="54">
        <f t="shared" si="414"/>
        <v>23777.599999999999</v>
      </c>
      <c r="H3350" s="25">
        <v>400144</v>
      </c>
      <c r="I3350" s="25" t="s">
        <v>4820</v>
      </c>
      <c r="J3350" s="25">
        <v>2</v>
      </c>
      <c r="K3350" s="25"/>
      <c r="L3350" s="25">
        <f t="shared" si="409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4867</v>
      </c>
      <c r="X3350" s="45"/>
      <c r="Y3350" s="25" t="str">
        <f t="shared" si="410"/>
        <v/>
      </c>
      <c r="Z3350" s="25" t="str">
        <f t="shared" si="411"/>
        <v/>
      </c>
      <c r="AA3350" s="25" t="str">
        <f t="shared" si="412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8"/>
        <v>3348</v>
      </c>
      <c r="B3351" s="25" t="s">
        <v>4862</v>
      </c>
      <c r="C3351" s="45">
        <v>45933</v>
      </c>
      <c r="D3351" s="45">
        <v>45938</v>
      </c>
      <c r="E3351" s="8">
        <v>144.75</v>
      </c>
      <c r="F3351" s="8">
        <f t="shared" si="413"/>
        <v>12738</v>
      </c>
      <c r="G3351" s="54">
        <f t="shared" si="414"/>
        <v>12738</v>
      </c>
      <c r="H3351" s="25">
        <v>400171</v>
      </c>
      <c r="I3351" s="25" t="s">
        <v>4820</v>
      </c>
      <c r="J3351" s="25">
        <v>1</v>
      </c>
      <c r="K3351" s="25"/>
      <c r="L3351" s="25">
        <f t="shared" si="409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 t="s">
        <v>4867</v>
      </c>
      <c r="X3351" s="45"/>
      <c r="Y3351" s="25" t="str">
        <f t="shared" si="410"/>
        <v/>
      </c>
      <c r="Z3351" s="25" t="str">
        <f t="shared" si="411"/>
        <v/>
      </c>
      <c r="AA3351" s="25" t="str">
        <f t="shared" si="412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8"/>
        <v>3349</v>
      </c>
      <c r="B3352" s="25" t="s">
        <v>4862</v>
      </c>
      <c r="C3352" s="45">
        <v>45933</v>
      </c>
      <c r="D3352" s="45">
        <v>45938</v>
      </c>
      <c r="E3352" s="8">
        <v>147.69999999999999</v>
      </c>
      <c r="F3352" s="8">
        <f t="shared" si="413"/>
        <v>12997.599999999999</v>
      </c>
      <c r="G3352" s="54">
        <f t="shared" si="414"/>
        <v>25995.199999999997</v>
      </c>
      <c r="H3352" s="25">
        <v>400250</v>
      </c>
      <c r="I3352" s="25" t="s">
        <v>4821</v>
      </c>
      <c r="J3352" s="25">
        <v>2</v>
      </c>
      <c r="K3352" s="25"/>
      <c r="L3352" s="25">
        <f t="shared" si="409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 t="s">
        <v>4867</v>
      </c>
      <c r="X3352" s="45"/>
      <c r="Y3352" s="25" t="str">
        <f t="shared" si="410"/>
        <v/>
      </c>
      <c r="Z3352" s="25" t="str">
        <f t="shared" si="411"/>
        <v/>
      </c>
      <c r="AA3352" s="25" t="str">
        <f t="shared" si="412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8"/>
        <v>3350</v>
      </c>
      <c r="B3353" s="25" t="s">
        <v>4862</v>
      </c>
      <c r="C3353" s="45">
        <v>45933</v>
      </c>
      <c r="D3353" s="45">
        <v>45938</v>
      </c>
      <c r="E3353" s="8">
        <v>309.75</v>
      </c>
      <c r="F3353" s="8">
        <f t="shared" si="413"/>
        <v>27258</v>
      </c>
      <c r="G3353" s="54">
        <f t="shared" si="414"/>
        <v>54516</v>
      </c>
      <c r="H3353" s="25">
        <v>400266</v>
      </c>
      <c r="I3353" s="25" t="s">
        <v>4821</v>
      </c>
      <c r="J3353" s="25">
        <v>2</v>
      </c>
      <c r="K3353" s="25"/>
      <c r="L3353" s="25">
        <f t="shared" si="409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4867</v>
      </c>
      <c r="X3353" s="45"/>
      <c r="Y3353" s="25" t="str">
        <f t="shared" si="410"/>
        <v/>
      </c>
      <c r="Z3353" s="25" t="str">
        <f t="shared" si="411"/>
        <v/>
      </c>
      <c r="AA3353" s="25" t="str">
        <f t="shared" si="412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8"/>
        <v>3351</v>
      </c>
      <c r="B3354" s="25" t="s">
        <v>4862</v>
      </c>
      <c r="C3354" s="45">
        <v>45933</v>
      </c>
      <c r="D3354" s="45">
        <v>45938</v>
      </c>
      <c r="E3354" s="8">
        <v>301.5</v>
      </c>
      <c r="F3354" s="8">
        <f t="shared" si="413"/>
        <v>26532</v>
      </c>
      <c r="G3354" s="54">
        <f t="shared" si="414"/>
        <v>53064</v>
      </c>
      <c r="H3354" s="25">
        <v>400268</v>
      </c>
      <c r="I3354" s="25" t="s">
        <v>4821</v>
      </c>
      <c r="J3354" s="25">
        <v>2</v>
      </c>
      <c r="K3354" s="25"/>
      <c r="L3354" s="25">
        <f t="shared" si="409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4867</v>
      </c>
      <c r="X3354" s="45"/>
      <c r="Y3354" s="25" t="str">
        <f t="shared" si="410"/>
        <v/>
      </c>
      <c r="Z3354" s="25" t="str">
        <f t="shared" si="411"/>
        <v/>
      </c>
      <c r="AA3354" s="25" t="str">
        <f t="shared" si="412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8"/>
        <v>3352</v>
      </c>
      <c r="B3355" s="25" t="s">
        <v>4862</v>
      </c>
      <c r="C3355" s="45">
        <v>45933</v>
      </c>
      <c r="D3355" s="45">
        <v>45938</v>
      </c>
      <c r="E3355" s="8">
        <v>268.5</v>
      </c>
      <c r="F3355" s="8">
        <f t="shared" si="413"/>
        <v>23628</v>
      </c>
      <c r="G3355" s="54">
        <f t="shared" si="414"/>
        <v>47256</v>
      </c>
      <c r="H3355" s="25">
        <v>400342</v>
      </c>
      <c r="I3355" s="25" t="s">
        <v>4822</v>
      </c>
      <c r="J3355" s="25">
        <v>2</v>
      </c>
      <c r="K3355" s="25"/>
      <c r="L3355" s="25">
        <f t="shared" si="409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4867</v>
      </c>
      <c r="X3355" s="45"/>
      <c r="Y3355" s="25" t="str">
        <f t="shared" si="410"/>
        <v/>
      </c>
      <c r="Z3355" s="25" t="str">
        <f t="shared" si="411"/>
        <v/>
      </c>
      <c r="AA3355" s="25" t="str">
        <f t="shared" si="412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8"/>
        <v>3353</v>
      </c>
      <c r="B3356" s="25" t="s">
        <v>4862</v>
      </c>
      <c r="C3356" s="45">
        <v>45933</v>
      </c>
      <c r="D3356" s="45">
        <v>45938</v>
      </c>
      <c r="E3356" s="8">
        <v>153</v>
      </c>
      <c r="F3356" s="8">
        <f t="shared" si="413"/>
        <v>13464</v>
      </c>
      <c r="G3356" s="54">
        <f t="shared" si="414"/>
        <v>13464</v>
      </c>
      <c r="H3356" s="25">
        <v>400647</v>
      </c>
      <c r="I3356" s="25" t="s">
        <v>4823</v>
      </c>
      <c r="J3356" s="25">
        <v>1</v>
      </c>
      <c r="K3356" s="25"/>
      <c r="L3356" s="25">
        <f t="shared" si="409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 t="s">
        <v>4867</v>
      </c>
      <c r="X3356" s="45"/>
      <c r="Y3356" s="25" t="str">
        <f t="shared" si="410"/>
        <v/>
      </c>
      <c r="Z3356" s="25" t="str">
        <f t="shared" si="411"/>
        <v/>
      </c>
      <c r="AA3356" s="25" t="str">
        <f t="shared" si="412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8"/>
        <v>3354</v>
      </c>
      <c r="B3357" s="25" t="s">
        <v>4862</v>
      </c>
      <c r="C3357" s="45">
        <v>45933</v>
      </c>
      <c r="D3357" s="45">
        <v>45938</v>
      </c>
      <c r="E3357" s="8">
        <v>186</v>
      </c>
      <c r="F3357" s="8">
        <f t="shared" si="413"/>
        <v>16368</v>
      </c>
      <c r="G3357" s="54">
        <f t="shared" si="414"/>
        <v>16368</v>
      </c>
      <c r="H3357" s="25">
        <v>400655</v>
      </c>
      <c r="I3357" s="25" t="s">
        <v>4823</v>
      </c>
      <c r="J3357" s="25">
        <v>1</v>
      </c>
      <c r="K3357" s="25"/>
      <c r="L3357" s="25">
        <f t="shared" si="409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 t="s">
        <v>4867</v>
      </c>
      <c r="X3357" s="45"/>
      <c r="Y3357" s="25" t="str">
        <f t="shared" si="410"/>
        <v/>
      </c>
      <c r="Z3357" s="25" t="str">
        <f t="shared" si="411"/>
        <v/>
      </c>
      <c r="AA3357" s="25" t="str">
        <f t="shared" si="412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8"/>
        <v>3355</v>
      </c>
      <c r="B3358" s="25" t="s">
        <v>4862</v>
      </c>
      <c r="C3358" s="45">
        <v>45933</v>
      </c>
      <c r="D3358" s="45">
        <v>45938</v>
      </c>
      <c r="E3358" s="8">
        <v>219</v>
      </c>
      <c r="F3358" s="8">
        <f t="shared" si="413"/>
        <v>19272</v>
      </c>
      <c r="G3358" s="54">
        <f t="shared" si="414"/>
        <v>38544</v>
      </c>
      <c r="H3358" s="25">
        <v>402607</v>
      </c>
      <c r="I3358" s="25" t="s">
        <v>4824</v>
      </c>
      <c r="J3358" s="25">
        <v>2</v>
      </c>
      <c r="K3358" s="25"/>
      <c r="L3358" s="25">
        <f t="shared" si="409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 t="s">
        <v>4867</v>
      </c>
      <c r="X3358" s="45"/>
      <c r="Y3358" s="25" t="str">
        <f t="shared" si="410"/>
        <v/>
      </c>
      <c r="Z3358" s="25" t="str">
        <f t="shared" si="411"/>
        <v/>
      </c>
      <c r="AA3358" s="25" t="str">
        <f t="shared" si="412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8"/>
        <v>3356</v>
      </c>
      <c r="B3359" s="25" t="s">
        <v>4862</v>
      </c>
      <c r="C3359" s="45">
        <v>45933</v>
      </c>
      <c r="D3359" s="45">
        <v>45938</v>
      </c>
      <c r="E3359" s="8">
        <v>311.5</v>
      </c>
      <c r="F3359" s="8">
        <f t="shared" si="413"/>
        <v>27412</v>
      </c>
      <c r="G3359" s="54">
        <f t="shared" si="414"/>
        <v>54824</v>
      </c>
      <c r="H3359" s="25">
        <v>403504</v>
      </c>
      <c r="I3359" s="25" t="s">
        <v>4825</v>
      </c>
      <c r="J3359" s="25">
        <v>2</v>
      </c>
      <c r="K3359" s="25"/>
      <c r="L3359" s="25">
        <f t="shared" si="409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4867</v>
      </c>
      <c r="X3359" s="45"/>
      <c r="Y3359" s="25" t="str">
        <f t="shared" si="410"/>
        <v/>
      </c>
      <c r="Z3359" s="25" t="str">
        <f t="shared" si="411"/>
        <v/>
      </c>
      <c r="AA3359" s="25" t="str">
        <f t="shared" si="412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8"/>
        <v>3357</v>
      </c>
      <c r="B3360" s="25" t="s">
        <v>4862</v>
      </c>
      <c r="C3360" s="45">
        <v>45933</v>
      </c>
      <c r="D3360" s="45">
        <v>45938</v>
      </c>
      <c r="E3360" s="8">
        <v>82.6</v>
      </c>
      <c r="F3360" s="8">
        <f t="shared" si="413"/>
        <v>7268.7999999999993</v>
      </c>
      <c r="G3360" s="54">
        <f t="shared" si="414"/>
        <v>7268.7999999999993</v>
      </c>
      <c r="H3360" s="25">
        <v>405202</v>
      </c>
      <c r="I3360" s="25" t="s">
        <v>4826</v>
      </c>
      <c r="J3360" s="25">
        <v>1</v>
      </c>
      <c r="K3360" s="25"/>
      <c r="L3360" s="25">
        <f t="shared" si="409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 t="s">
        <v>4867</v>
      </c>
      <c r="X3360" s="45"/>
      <c r="Y3360" s="25" t="str">
        <f t="shared" si="410"/>
        <v/>
      </c>
      <c r="Z3360" s="25" t="str">
        <f t="shared" si="411"/>
        <v/>
      </c>
      <c r="AA3360" s="25" t="str">
        <f t="shared" si="412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8"/>
        <v>3358</v>
      </c>
      <c r="B3361" s="25" t="s">
        <v>4862</v>
      </c>
      <c r="C3361" s="45">
        <v>45933</v>
      </c>
      <c r="D3361" s="45">
        <v>45938</v>
      </c>
      <c r="E3361" s="8">
        <v>127.4</v>
      </c>
      <c r="F3361" s="8">
        <f t="shared" si="413"/>
        <v>11211.2</v>
      </c>
      <c r="G3361" s="54">
        <f t="shared" si="414"/>
        <v>11211.2</v>
      </c>
      <c r="H3361" s="25">
        <v>405301</v>
      </c>
      <c r="I3361" s="25" t="s">
        <v>4827</v>
      </c>
      <c r="J3361" s="25">
        <v>1</v>
      </c>
      <c r="K3361" s="25"/>
      <c r="L3361" s="25">
        <f t="shared" si="409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 t="s">
        <v>4867</v>
      </c>
      <c r="X3361" s="45"/>
      <c r="Y3361" s="25" t="str">
        <f t="shared" si="410"/>
        <v/>
      </c>
      <c r="Z3361" s="25" t="str">
        <f t="shared" si="411"/>
        <v/>
      </c>
      <c r="AA3361" s="25" t="str">
        <f t="shared" si="412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8"/>
        <v>3359</v>
      </c>
      <c r="B3362" s="25" t="s">
        <v>4862</v>
      </c>
      <c r="C3362" s="45">
        <v>45933</v>
      </c>
      <c r="D3362" s="45">
        <v>45938</v>
      </c>
      <c r="E3362" s="8">
        <v>153</v>
      </c>
      <c r="F3362" s="8">
        <f t="shared" si="413"/>
        <v>13464</v>
      </c>
      <c r="G3362" s="54">
        <f t="shared" si="414"/>
        <v>26928</v>
      </c>
      <c r="H3362" s="25">
        <v>405317</v>
      </c>
      <c r="I3362" s="25" t="s">
        <v>4827</v>
      </c>
      <c r="J3362" s="25">
        <v>2</v>
      </c>
      <c r="K3362" s="25"/>
      <c r="L3362" s="25">
        <f t="shared" si="409"/>
        <v>2</v>
      </c>
      <c r="M3362" s="25"/>
      <c r="N3362" s="45"/>
      <c r="O3362" s="54"/>
      <c r="P3362" s="25" t="s">
        <v>4861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 t="s">
        <v>4867</v>
      </c>
      <c r="X3362" s="45"/>
      <c r="Y3362" s="25" t="str">
        <f t="shared" si="410"/>
        <v/>
      </c>
      <c r="Z3362" s="25" t="str">
        <f t="shared" si="411"/>
        <v/>
      </c>
      <c r="AA3362" s="25" t="str">
        <f t="shared" si="412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408"/>
        <v>3360</v>
      </c>
      <c r="B3363" s="25" t="s">
        <v>4862</v>
      </c>
      <c r="C3363" s="45">
        <v>45933</v>
      </c>
      <c r="D3363" s="45">
        <v>45938</v>
      </c>
      <c r="E3363" s="8">
        <v>58.1</v>
      </c>
      <c r="F3363" s="8">
        <f t="shared" si="413"/>
        <v>5112.8</v>
      </c>
      <c r="G3363" s="54">
        <f t="shared" si="414"/>
        <v>5112.8</v>
      </c>
      <c r="H3363" s="25">
        <v>406403</v>
      </c>
      <c r="I3363" s="25" t="s">
        <v>4828</v>
      </c>
      <c r="J3363" s="25">
        <v>1</v>
      </c>
      <c r="K3363" s="25"/>
      <c r="L3363" s="25">
        <f t="shared" si="409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 t="s">
        <v>606</v>
      </c>
      <c r="X3363" s="45"/>
      <c r="Y3363" s="25" t="str">
        <f t="shared" si="410"/>
        <v/>
      </c>
      <c r="Z3363" s="25" t="str">
        <f t="shared" si="411"/>
        <v/>
      </c>
      <c r="AA3363" s="25" t="str">
        <f t="shared" si="412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x14ac:dyDescent="0.25">
      <c r="A3364" s="25">
        <f t="shared" si="408"/>
        <v>3361</v>
      </c>
      <c r="B3364" s="25" t="s">
        <v>4862</v>
      </c>
      <c r="C3364" s="45">
        <v>45933</v>
      </c>
      <c r="D3364" s="45">
        <v>45938</v>
      </c>
      <c r="E3364" s="8">
        <v>72.8</v>
      </c>
      <c r="F3364" s="8">
        <f t="shared" si="413"/>
        <v>6406.4</v>
      </c>
      <c r="G3364" s="54">
        <f t="shared" si="414"/>
        <v>6406.4</v>
      </c>
      <c r="H3364" s="25">
        <v>406421</v>
      </c>
      <c r="I3364" s="25" t="s">
        <v>4828</v>
      </c>
      <c r="J3364" s="25">
        <v>1</v>
      </c>
      <c r="K3364" s="25"/>
      <c r="L3364" s="25">
        <f t="shared" si="409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/>
      <c r="Y3364" s="25" t="str">
        <f t="shared" si="410"/>
        <v/>
      </c>
      <c r="Z3364" s="25" t="str">
        <f t="shared" si="411"/>
        <v/>
      </c>
      <c r="AA3364" s="25" t="str">
        <f t="shared" si="412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8"/>
        <v>3362</v>
      </c>
      <c r="B3365" s="25" t="s">
        <v>4862</v>
      </c>
      <c r="C3365" s="45">
        <v>45933</v>
      </c>
      <c r="D3365" s="45">
        <v>45938</v>
      </c>
      <c r="E3365" s="8">
        <v>111.3</v>
      </c>
      <c r="F3365" s="8">
        <f t="shared" si="413"/>
        <v>9794.4</v>
      </c>
      <c r="G3365" s="54">
        <f t="shared" si="414"/>
        <v>9794.4</v>
      </c>
      <c r="H3365" s="25">
        <v>406502</v>
      </c>
      <c r="I3365" s="25" t="s">
        <v>4829</v>
      </c>
      <c r="J3365" s="25">
        <v>1</v>
      </c>
      <c r="K3365" s="25"/>
      <c r="L3365" s="25">
        <f t="shared" si="409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 t="s">
        <v>4867</v>
      </c>
      <c r="X3365" s="45"/>
      <c r="Y3365" s="25" t="str">
        <f t="shared" si="410"/>
        <v/>
      </c>
      <c r="Z3365" s="25" t="str">
        <f t="shared" si="411"/>
        <v/>
      </c>
      <c r="AA3365" s="25" t="str">
        <f t="shared" si="412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8"/>
        <v>3363</v>
      </c>
      <c r="B3366" s="25" t="s">
        <v>4862</v>
      </c>
      <c r="C3366" s="45">
        <v>45933</v>
      </c>
      <c r="D3366" s="45">
        <v>45938</v>
      </c>
      <c r="E3366" s="8">
        <v>119.7</v>
      </c>
      <c r="F3366" s="8">
        <f t="shared" si="413"/>
        <v>10533.6</v>
      </c>
      <c r="G3366" s="54">
        <f t="shared" si="414"/>
        <v>10533.6</v>
      </c>
      <c r="H3366" s="25">
        <v>406602</v>
      </c>
      <c r="I3366" s="25" t="s">
        <v>4830</v>
      </c>
      <c r="J3366" s="25">
        <v>1</v>
      </c>
      <c r="K3366" s="25"/>
      <c r="L3366" s="25">
        <f t="shared" si="409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4867</v>
      </c>
      <c r="X3366" s="45"/>
      <c r="Y3366" s="25" t="str">
        <f t="shared" si="410"/>
        <v/>
      </c>
      <c r="Z3366" s="25" t="str">
        <f t="shared" si="411"/>
        <v/>
      </c>
      <c r="AA3366" s="25" t="str">
        <f t="shared" si="412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8"/>
        <v>3364</v>
      </c>
      <c r="B3367" s="25" t="s">
        <v>4862</v>
      </c>
      <c r="C3367" s="45">
        <v>45933</v>
      </c>
      <c r="D3367" s="45">
        <v>45938</v>
      </c>
      <c r="E3367" s="8">
        <v>119.7</v>
      </c>
      <c r="F3367" s="8">
        <f t="shared" si="413"/>
        <v>10533.6</v>
      </c>
      <c r="G3367" s="54">
        <f t="shared" si="414"/>
        <v>10533.6</v>
      </c>
      <c r="H3367" s="25">
        <v>406702</v>
      </c>
      <c r="I3367" s="25" t="s">
        <v>4831</v>
      </c>
      <c r="J3367" s="25">
        <v>1</v>
      </c>
      <c r="K3367" s="25"/>
      <c r="L3367" s="25">
        <f t="shared" si="409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4867</v>
      </c>
      <c r="X3367" s="45"/>
      <c r="Y3367" s="25" t="str">
        <f t="shared" si="410"/>
        <v/>
      </c>
      <c r="Z3367" s="25" t="str">
        <f t="shared" si="411"/>
        <v/>
      </c>
      <c r="AA3367" s="25" t="str">
        <f t="shared" si="412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8"/>
        <v>3365</v>
      </c>
      <c r="B3368" s="25" t="s">
        <v>4862</v>
      </c>
      <c r="C3368" s="45">
        <v>45933</v>
      </c>
      <c r="D3368" s="45">
        <v>45938</v>
      </c>
      <c r="E3368" s="8">
        <v>119.7</v>
      </c>
      <c r="F3368" s="8">
        <f t="shared" si="413"/>
        <v>10533.6</v>
      </c>
      <c r="G3368" s="54">
        <f t="shared" si="414"/>
        <v>10533.6</v>
      </c>
      <c r="H3368" s="25">
        <v>406802</v>
      </c>
      <c r="I3368" s="25" t="s">
        <v>4832</v>
      </c>
      <c r="J3368" s="25">
        <v>1</v>
      </c>
      <c r="K3368" s="25"/>
      <c r="L3368" s="25">
        <f t="shared" si="409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4867</v>
      </c>
      <c r="X3368" s="45"/>
      <c r="Y3368" s="25" t="str">
        <f t="shared" si="410"/>
        <v/>
      </c>
      <c r="Z3368" s="25" t="str">
        <f t="shared" si="411"/>
        <v/>
      </c>
      <c r="AA3368" s="25" t="str">
        <f t="shared" si="412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8"/>
        <v>3366</v>
      </c>
      <c r="B3369" s="25" t="s">
        <v>4862</v>
      </c>
      <c r="C3369" s="45">
        <v>45933</v>
      </c>
      <c r="D3369" s="45">
        <v>45938</v>
      </c>
      <c r="E3369" s="8">
        <v>119.7</v>
      </c>
      <c r="F3369" s="8">
        <f t="shared" si="413"/>
        <v>10533.6</v>
      </c>
      <c r="G3369" s="54">
        <f t="shared" si="414"/>
        <v>10533.6</v>
      </c>
      <c r="H3369" s="25">
        <v>406902</v>
      </c>
      <c r="I3369" s="25" t="s">
        <v>4833</v>
      </c>
      <c r="J3369" s="25">
        <v>1</v>
      </c>
      <c r="K3369" s="25"/>
      <c r="L3369" s="25">
        <f t="shared" si="409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4867</v>
      </c>
      <c r="X3369" s="45"/>
      <c r="Y3369" s="25" t="str">
        <f t="shared" si="410"/>
        <v/>
      </c>
      <c r="Z3369" s="25" t="str">
        <f t="shared" si="411"/>
        <v/>
      </c>
      <c r="AA3369" s="25" t="str">
        <f t="shared" si="412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8"/>
        <v>3367</v>
      </c>
      <c r="B3370" s="25" t="s">
        <v>4862</v>
      </c>
      <c r="C3370" s="45">
        <v>45933</v>
      </c>
      <c r="D3370" s="45">
        <v>45938</v>
      </c>
      <c r="E3370" s="8">
        <v>119.7</v>
      </c>
      <c r="F3370" s="8">
        <f t="shared" si="413"/>
        <v>10533.6</v>
      </c>
      <c r="G3370" s="54">
        <f t="shared" si="414"/>
        <v>10533.6</v>
      </c>
      <c r="H3370" s="25">
        <v>407002</v>
      </c>
      <c r="I3370" s="25" t="s">
        <v>4834</v>
      </c>
      <c r="J3370" s="25">
        <v>1</v>
      </c>
      <c r="K3370" s="25"/>
      <c r="L3370" s="25">
        <f t="shared" si="409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4867</v>
      </c>
      <c r="X3370" s="45"/>
      <c r="Y3370" s="25" t="str">
        <f t="shared" si="410"/>
        <v/>
      </c>
      <c r="Z3370" s="25" t="str">
        <f t="shared" si="411"/>
        <v/>
      </c>
      <c r="AA3370" s="25" t="str">
        <f t="shared" si="412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8"/>
        <v>3368</v>
      </c>
      <c r="B3371" s="25" t="s">
        <v>4862</v>
      </c>
      <c r="C3371" s="45">
        <v>45933</v>
      </c>
      <c r="D3371" s="45">
        <v>45938</v>
      </c>
      <c r="E3371" s="8">
        <v>119.7</v>
      </c>
      <c r="F3371" s="8">
        <f t="shared" si="413"/>
        <v>10533.6</v>
      </c>
      <c r="G3371" s="54">
        <f t="shared" si="414"/>
        <v>10533.6</v>
      </c>
      <c r="H3371" s="25">
        <v>407102</v>
      </c>
      <c r="I3371" s="25" t="s">
        <v>4835</v>
      </c>
      <c r="J3371" s="25">
        <v>1</v>
      </c>
      <c r="K3371" s="25"/>
      <c r="L3371" s="25">
        <f t="shared" si="409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4867</v>
      </c>
      <c r="X3371" s="45"/>
      <c r="Y3371" s="25" t="str">
        <f t="shared" si="410"/>
        <v/>
      </c>
      <c r="Z3371" s="25" t="str">
        <f t="shared" si="411"/>
        <v/>
      </c>
      <c r="AA3371" s="25" t="str">
        <f t="shared" si="412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8"/>
        <v>3369</v>
      </c>
      <c r="B3372" s="25" t="s">
        <v>4862</v>
      </c>
      <c r="C3372" s="45">
        <v>45933</v>
      </c>
      <c r="D3372" s="45">
        <v>45938</v>
      </c>
      <c r="E3372" s="8">
        <v>149.80000000000001</v>
      </c>
      <c r="F3372" s="8">
        <f t="shared" si="413"/>
        <v>13182.400000000001</v>
      </c>
      <c r="G3372" s="54">
        <f t="shared" si="414"/>
        <v>13182.400000000001</v>
      </c>
      <c r="H3372" s="25">
        <v>410504</v>
      </c>
      <c r="I3372" s="25" t="s">
        <v>4836</v>
      </c>
      <c r="J3372" s="25">
        <v>1</v>
      </c>
      <c r="K3372" s="25"/>
      <c r="L3372" s="25">
        <f t="shared" si="409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 t="s">
        <v>4867</v>
      </c>
      <c r="X3372" s="45"/>
      <c r="Y3372" s="25" t="str">
        <f t="shared" si="410"/>
        <v/>
      </c>
      <c r="Z3372" s="25" t="str">
        <f t="shared" si="411"/>
        <v/>
      </c>
      <c r="AA3372" s="25" t="str">
        <f t="shared" si="412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11" si="415">A3372+1</f>
        <v>3370</v>
      </c>
      <c r="B3373" s="25" t="s">
        <v>4862</v>
      </c>
      <c r="C3373" s="45">
        <v>45933</v>
      </c>
      <c r="D3373" s="45">
        <v>45938</v>
      </c>
      <c r="E3373" s="8">
        <v>21</v>
      </c>
      <c r="F3373" s="8">
        <f t="shared" si="413"/>
        <v>1848</v>
      </c>
      <c r="G3373" s="54">
        <f t="shared" si="414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11" si="416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 t="s">
        <v>4867</v>
      </c>
      <c r="X3373" s="45"/>
      <c r="Y3373" s="25" t="str">
        <f t="shared" si="410"/>
        <v/>
      </c>
      <c r="Z3373" s="25" t="str">
        <f t="shared" si="411"/>
        <v/>
      </c>
      <c r="AA3373" s="25" t="str">
        <f t="shared" si="412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5"/>
        <v>3371</v>
      </c>
      <c r="B3374" s="25" t="s">
        <v>4862</v>
      </c>
      <c r="C3374" s="45">
        <v>45933</v>
      </c>
      <c r="D3374" s="45">
        <v>45938</v>
      </c>
      <c r="E3374" s="8">
        <v>41.3</v>
      </c>
      <c r="F3374" s="8">
        <f t="shared" si="413"/>
        <v>3634.3999999999996</v>
      </c>
      <c r="G3374" s="54">
        <f t="shared" si="414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6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 t="s">
        <v>4867</v>
      </c>
      <c r="X3374" s="45"/>
      <c r="Y3374" s="25" t="str">
        <f t="shared" si="410"/>
        <v/>
      </c>
      <c r="Z3374" s="25" t="str">
        <f t="shared" si="411"/>
        <v/>
      </c>
      <c r="AA3374" s="25" t="str">
        <f t="shared" si="412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5"/>
        <v>3372</v>
      </c>
      <c r="B3375" s="25" t="s">
        <v>4862</v>
      </c>
      <c r="C3375" s="45">
        <v>45933</v>
      </c>
      <c r="D3375" s="45">
        <v>45938</v>
      </c>
      <c r="E3375" s="8">
        <v>41.3</v>
      </c>
      <c r="F3375" s="8">
        <f t="shared" si="413"/>
        <v>3634.3999999999996</v>
      </c>
      <c r="G3375" s="54">
        <f t="shared" si="414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6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 t="s">
        <v>4867</v>
      </c>
      <c r="X3375" s="45"/>
      <c r="Y3375" s="25" t="str">
        <f t="shared" si="410"/>
        <v/>
      </c>
      <c r="Z3375" s="25" t="str">
        <f t="shared" si="411"/>
        <v/>
      </c>
      <c r="AA3375" s="25" t="str">
        <f t="shared" si="412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5"/>
        <v>3373</v>
      </c>
      <c r="B3376" s="25" t="s">
        <v>4862</v>
      </c>
      <c r="C3376" s="45">
        <v>45933</v>
      </c>
      <c r="D3376" s="45">
        <v>45938</v>
      </c>
      <c r="E3376" s="8">
        <v>41.3</v>
      </c>
      <c r="F3376" s="8">
        <f t="shared" si="413"/>
        <v>3634.3999999999996</v>
      </c>
      <c r="G3376" s="54">
        <f t="shared" si="414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6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 t="s">
        <v>4867</v>
      </c>
      <c r="X3376" s="45"/>
      <c r="Y3376" s="25" t="str">
        <f t="shared" si="410"/>
        <v/>
      </c>
      <c r="Z3376" s="25" t="str">
        <f t="shared" si="411"/>
        <v/>
      </c>
      <c r="AA3376" s="25" t="str">
        <f t="shared" si="412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5"/>
        <v>3374</v>
      </c>
      <c r="B3377" s="25" t="s">
        <v>4862</v>
      </c>
      <c r="C3377" s="45">
        <v>45933</v>
      </c>
      <c r="D3377" s="45">
        <v>45938</v>
      </c>
      <c r="E3377" s="8">
        <v>65.8</v>
      </c>
      <c r="F3377" s="8">
        <f t="shared" si="413"/>
        <v>5790.4</v>
      </c>
      <c r="G3377" s="54">
        <f t="shared" si="414"/>
        <v>5790.4</v>
      </c>
      <c r="H3377" s="25">
        <v>421002</v>
      </c>
      <c r="I3377" s="25" t="s">
        <v>4837</v>
      </c>
      <c r="J3377" s="25">
        <v>1</v>
      </c>
      <c r="K3377" s="25"/>
      <c r="L3377" s="25">
        <f t="shared" si="416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 t="s">
        <v>4867</v>
      </c>
      <c r="X3377" s="45"/>
      <c r="Y3377" s="25" t="str">
        <f t="shared" si="410"/>
        <v/>
      </c>
      <c r="Z3377" s="25" t="str">
        <f t="shared" si="411"/>
        <v/>
      </c>
      <c r="AA3377" s="25" t="str">
        <f t="shared" si="412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5"/>
        <v>3375</v>
      </c>
      <c r="B3378" s="25" t="s">
        <v>4862</v>
      </c>
      <c r="C3378" s="45">
        <v>45933</v>
      </c>
      <c r="D3378" s="45">
        <v>45938</v>
      </c>
      <c r="E3378" s="8">
        <v>29.4</v>
      </c>
      <c r="F3378" s="8">
        <f t="shared" si="413"/>
        <v>2587.1999999999998</v>
      </c>
      <c r="G3378" s="54">
        <f t="shared" si="414"/>
        <v>2587.1999999999998</v>
      </c>
      <c r="H3378" s="25">
        <v>421101</v>
      </c>
      <c r="I3378" s="25" t="s">
        <v>4838</v>
      </c>
      <c r="J3378" s="25">
        <v>1</v>
      </c>
      <c r="K3378" s="25"/>
      <c r="L3378" s="25">
        <f t="shared" si="416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 t="s">
        <v>4867</v>
      </c>
      <c r="X3378" s="45"/>
      <c r="Y3378" s="25" t="str">
        <f t="shared" si="410"/>
        <v/>
      </c>
      <c r="Z3378" s="25" t="str">
        <f t="shared" si="411"/>
        <v/>
      </c>
      <c r="AA3378" s="25" t="str">
        <f t="shared" si="412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5"/>
        <v>3376</v>
      </c>
      <c r="B3379" s="25" t="s">
        <v>4862</v>
      </c>
      <c r="C3379" s="45">
        <v>45933</v>
      </c>
      <c r="D3379" s="45">
        <v>45938</v>
      </c>
      <c r="E3379" s="8">
        <v>160.30000000000001</v>
      </c>
      <c r="F3379" s="8">
        <f t="shared" si="413"/>
        <v>14106.400000000001</v>
      </c>
      <c r="G3379" s="54">
        <f t="shared" si="414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6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 t="s">
        <v>4867</v>
      </c>
      <c r="X3379" s="45"/>
      <c r="Y3379" s="25" t="str">
        <f t="shared" si="410"/>
        <v/>
      </c>
      <c r="Z3379" s="25" t="str">
        <f t="shared" si="411"/>
        <v/>
      </c>
      <c r="AA3379" s="25" t="str">
        <f t="shared" si="412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5"/>
        <v>3377</v>
      </c>
      <c r="B3380" s="25" t="s">
        <v>4862</v>
      </c>
      <c r="C3380" s="45">
        <v>45933</v>
      </c>
      <c r="D3380" s="45">
        <v>45938</v>
      </c>
      <c r="E3380" s="8">
        <v>53.9</v>
      </c>
      <c r="F3380" s="8">
        <f t="shared" si="413"/>
        <v>4743.2</v>
      </c>
      <c r="G3380" s="54">
        <f t="shared" si="414"/>
        <v>4743.2</v>
      </c>
      <c r="H3380" s="25">
        <v>422501</v>
      </c>
      <c r="I3380" s="25" t="s">
        <v>4839</v>
      </c>
      <c r="J3380" s="25">
        <v>1</v>
      </c>
      <c r="K3380" s="25"/>
      <c r="L3380" s="25">
        <f t="shared" si="416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 t="s">
        <v>4867</v>
      </c>
      <c r="X3380" s="45"/>
      <c r="Y3380" s="25" t="str">
        <f t="shared" si="410"/>
        <v/>
      </c>
      <c r="Z3380" s="25" t="str">
        <f t="shared" si="411"/>
        <v/>
      </c>
      <c r="AA3380" s="25" t="str">
        <f t="shared" si="412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5"/>
        <v>3378</v>
      </c>
      <c r="B3381" s="25" t="s">
        <v>4862</v>
      </c>
      <c r="C3381" s="45">
        <v>45933</v>
      </c>
      <c r="D3381" s="45">
        <v>45938</v>
      </c>
      <c r="E3381" s="8">
        <v>62.3</v>
      </c>
      <c r="F3381" s="8">
        <f t="shared" si="413"/>
        <v>5482.4</v>
      </c>
      <c r="G3381" s="54">
        <f t="shared" si="414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6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 t="s">
        <v>4867</v>
      </c>
      <c r="X3381" s="45"/>
      <c r="Y3381" s="25" t="str">
        <f t="shared" si="410"/>
        <v/>
      </c>
      <c r="Z3381" s="25" t="str">
        <f t="shared" si="411"/>
        <v/>
      </c>
      <c r="AA3381" s="25" t="str">
        <f t="shared" si="412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5"/>
        <v>3379</v>
      </c>
      <c r="B3382" s="25" t="s">
        <v>4862</v>
      </c>
      <c r="C3382" s="45">
        <v>45933</v>
      </c>
      <c r="D3382" s="45">
        <v>45938</v>
      </c>
      <c r="E3382" s="8">
        <v>234.5</v>
      </c>
      <c r="F3382" s="8">
        <f t="shared" si="413"/>
        <v>20636</v>
      </c>
      <c r="G3382" s="54">
        <f t="shared" si="414"/>
        <v>20636</v>
      </c>
      <c r="H3382" s="25">
        <v>423108</v>
      </c>
      <c r="I3382" s="25" t="s">
        <v>4840</v>
      </c>
      <c r="J3382" s="25">
        <v>1</v>
      </c>
      <c r="K3382" s="25"/>
      <c r="L3382" s="25">
        <f t="shared" si="416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 t="s">
        <v>4867</v>
      </c>
      <c r="X3382" s="45"/>
      <c r="Y3382" s="25" t="str">
        <f t="shared" si="410"/>
        <v/>
      </c>
      <c r="Z3382" s="25" t="str">
        <f t="shared" si="411"/>
        <v/>
      </c>
      <c r="AA3382" s="25" t="str">
        <f t="shared" si="412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5"/>
        <v>3380</v>
      </c>
      <c r="B3383" s="25" t="s">
        <v>4862</v>
      </c>
      <c r="C3383" s="45">
        <v>45933</v>
      </c>
      <c r="D3383" s="45">
        <v>45938</v>
      </c>
      <c r="E3383" s="8">
        <v>58.1</v>
      </c>
      <c r="F3383" s="8">
        <f t="shared" si="413"/>
        <v>5112.8</v>
      </c>
      <c r="G3383" s="54">
        <f t="shared" si="414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6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4867</v>
      </c>
      <c r="X3383" s="45"/>
      <c r="Y3383" s="25" t="str">
        <f t="shared" si="410"/>
        <v/>
      </c>
      <c r="Z3383" s="25" t="str">
        <f t="shared" si="411"/>
        <v/>
      </c>
      <c r="AA3383" s="25" t="str">
        <f t="shared" si="412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415"/>
        <v>3381</v>
      </c>
      <c r="B3384" s="25" t="s">
        <v>4862</v>
      </c>
      <c r="C3384" s="45">
        <v>45933</v>
      </c>
      <c r="D3384" s="45">
        <v>45938</v>
      </c>
      <c r="E3384" s="8">
        <v>246.4</v>
      </c>
      <c r="F3384" s="8">
        <f t="shared" si="413"/>
        <v>21683.200000000001</v>
      </c>
      <c r="G3384" s="54">
        <f t="shared" si="414"/>
        <v>21683.200000000001</v>
      </c>
      <c r="H3384" s="25">
        <v>423117</v>
      </c>
      <c r="I3384" s="25" t="s">
        <v>4841</v>
      </c>
      <c r="J3384" s="25">
        <v>1</v>
      </c>
      <c r="K3384" s="25">
        <v>1</v>
      </c>
      <c r="L3384" s="25">
        <f t="shared" si="416"/>
        <v>0</v>
      </c>
      <c r="M3384" s="25"/>
      <c r="N3384" s="45">
        <v>45939</v>
      </c>
      <c r="O3384" s="54"/>
      <c r="P3384" s="25" t="s">
        <v>209</v>
      </c>
      <c r="Q3384" s="25" t="s">
        <v>1131</v>
      </c>
      <c r="R3384" s="25" t="s">
        <v>1131</v>
      </c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0"/>
        <v/>
      </c>
      <c r="Z3384" s="25" t="str">
        <f t="shared" si="411"/>
        <v>Thursday</v>
      </c>
      <c r="AA3384" s="25" t="str">
        <f t="shared" si="412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5"/>
        <v>3382</v>
      </c>
      <c r="B3385" s="25" t="s">
        <v>4862</v>
      </c>
      <c r="C3385" s="45">
        <v>45933</v>
      </c>
      <c r="D3385" s="45">
        <v>45938</v>
      </c>
      <c r="E3385" s="8">
        <v>29.4</v>
      </c>
      <c r="F3385" s="8">
        <f t="shared" si="413"/>
        <v>2587.1999999999998</v>
      </c>
      <c r="G3385" s="54">
        <f t="shared" si="414"/>
        <v>51744</v>
      </c>
      <c r="H3385" s="25">
        <v>423501</v>
      </c>
      <c r="I3385" s="25" t="s">
        <v>2795</v>
      </c>
      <c r="J3385" s="25">
        <v>20</v>
      </c>
      <c r="K3385" s="25"/>
      <c r="L3385" s="25">
        <f t="shared" si="416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 t="s">
        <v>4867</v>
      </c>
      <c r="X3385" s="45"/>
      <c r="Y3385" s="25" t="str">
        <f t="shared" si="410"/>
        <v/>
      </c>
      <c r="Z3385" s="25" t="str">
        <f t="shared" si="411"/>
        <v/>
      </c>
      <c r="AA3385" s="25" t="str">
        <f t="shared" si="412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5"/>
        <v>3383</v>
      </c>
      <c r="B3386" s="25" t="s">
        <v>4862</v>
      </c>
      <c r="C3386" s="45">
        <v>45933</v>
      </c>
      <c r="D3386" s="45">
        <v>45938</v>
      </c>
      <c r="E3386" s="8">
        <v>164.5</v>
      </c>
      <c r="F3386" s="8">
        <f t="shared" si="413"/>
        <v>14476</v>
      </c>
      <c r="G3386" s="54">
        <f t="shared" si="414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6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 t="s">
        <v>4867</v>
      </c>
      <c r="X3386" s="45"/>
      <c r="Y3386" s="25" t="str">
        <f t="shared" si="410"/>
        <v/>
      </c>
      <c r="Z3386" s="25" t="str">
        <f t="shared" si="411"/>
        <v/>
      </c>
      <c r="AA3386" s="25" t="str">
        <f t="shared" si="412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5"/>
        <v>3384</v>
      </c>
      <c r="B3387" s="25" t="s">
        <v>4862</v>
      </c>
      <c r="C3387" s="45">
        <v>45933</v>
      </c>
      <c r="D3387" s="45">
        <v>45938</v>
      </c>
      <c r="E3387" s="8">
        <v>410.2</v>
      </c>
      <c r="F3387" s="8">
        <f t="shared" si="413"/>
        <v>36097.599999999999</v>
      </c>
      <c r="G3387" s="54">
        <f t="shared" si="414"/>
        <v>36097.599999999999</v>
      </c>
      <c r="H3387" s="25">
        <v>426002</v>
      </c>
      <c r="I3387" s="25" t="s">
        <v>4842</v>
      </c>
      <c r="J3387" s="25">
        <v>1</v>
      </c>
      <c r="K3387" s="25"/>
      <c r="L3387" s="25">
        <f t="shared" si="416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 t="s">
        <v>4867</v>
      </c>
      <c r="X3387" s="45"/>
      <c r="Y3387" s="25" t="str">
        <f t="shared" si="410"/>
        <v/>
      </c>
      <c r="Z3387" s="25" t="str">
        <f t="shared" si="411"/>
        <v/>
      </c>
      <c r="AA3387" s="25" t="str">
        <f t="shared" si="412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5"/>
        <v>3385</v>
      </c>
      <c r="B3388" s="25" t="s">
        <v>4862</v>
      </c>
      <c r="C3388" s="45">
        <v>45933</v>
      </c>
      <c r="D3388" s="45">
        <v>45938</v>
      </c>
      <c r="E3388" s="8">
        <v>98.7</v>
      </c>
      <c r="F3388" s="8">
        <f t="shared" si="413"/>
        <v>8685.6</v>
      </c>
      <c r="G3388" s="54">
        <f t="shared" si="414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6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 t="s">
        <v>4867</v>
      </c>
      <c r="X3388" s="45"/>
      <c r="Y3388" s="25" t="str">
        <f t="shared" si="410"/>
        <v/>
      </c>
      <c r="Z3388" s="25" t="str">
        <f t="shared" si="411"/>
        <v/>
      </c>
      <c r="AA3388" s="25" t="str">
        <f t="shared" si="412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5"/>
        <v>3386</v>
      </c>
      <c r="B3389" s="25" t="s">
        <v>4862</v>
      </c>
      <c r="C3389" s="45">
        <v>45933</v>
      </c>
      <c r="D3389" s="45">
        <v>45938</v>
      </c>
      <c r="E3389" s="8">
        <v>87.5</v>
      </c>
      <c r="F3389" s="8">
        <f t="shared" si="413"/>
        <v>7700</v>
      </c>
      <c r="G3389" s="54">
        <f t="shared" si="414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6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4867</v>
      </c>
      <c r="X3389" s="45"/>
      <c r="Y3389" s="25" t="str">
        <f t="shared" si="410"/>
        <v/>
      </c>
      <c r="Z3389" s="25" t="str">
        <f t="shared" si="411"/>
        <v/>
      </c>
      <c r="AA3389" s="25" t="str">
        <f t="shared" si="412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5"/>
        <v>3387</v>
      </c>
      <c r="B3390" s="25" t="s">
        <v>4862</v>
      </c>
      <c r="C3390" s="45">
        <v>45933</v>
      </c>
      <c r="D3390" s="45">
        <v>45938</v>
      </c>
      <c r="E3390" s="8">
        <v>490.5</v>
      </c>
      <c r="F3390" s="8">
        <f t="shared" si="413"/>
        <v>43164</v>
      </c>
      <c r="G3390" s="54">
        <f t="shared" si="414"/>
        <v>43164</v>
      </c>
      <c r="H3390" s="25">
        <v>480058</v>
      </c>
      <c r="I3390" s="25" t="s">
        <v>4843</v>
      </c>
      <c r="J3390" s="25">
        <v>1</v>
      </c>
      <c r="K3390" s="25"/>
      <c r="L3390" s="25">
        <f t="shared" si="416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 t="s">
        <v>4867</v>
      </c>
      <c r="X3390" s="45"/>
      <c r="Y3390" s="25" t="str">
        <f t="shared" si="410"/>
        <v/>
      </c>
      <c r="Z3390" s="25" t="str">
        <f t="shared" si="411"/>
        <v/>
      </c>
      <c r="AA3390" s="25" t="str">
        <f t="shared" si="412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5"/>
        <v>3388</v>
      </c>
      <c r="B3391" s="25" t="s">
        <v>4862</v>
      </c>
      <c r="C3391" s="45">
        <v>45933</v>
      </c>
      <c r="D3391" s="45">
        <v>45938</v>
      </c>
      <c r="E3391" s="8">
        <v>123.2</v>
      </c>
      <c r="F3391" s="8">
        <f t="shared" si="413"/>
        <v>10841.6</v>
      </c>
      <c r="G3391" s="54">
        <f t="shared" si="414"/>
        <v>10841.6</v>
      </c>
      <c r="H3391" s="25">
        <v>502311</v>
      </c>
      <c r="I3391" s="25" t="s">
        <v>4844</v>
      </c>
      <c r="J3391" s="25">
        <v>1</v>
      </c>
      <c r="K3391" s="25"/>
      <c r="L3391" s="25">
        <f t="shared" si="416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 t="s">
        <v>4867</v>
      </c>
      <c r="X3391" s="45"/>
      <c r="Y3391" s="25" t="str">
        <f t="shared" si="410"/>
        <v/>
      </c>
      <c r="Z3391" s="25" t="str">
        <f t="shared" si="411"/>
        <v/>
      </c>
      <c r="AA3391" s="25" t="str">
        <f t="shared" si="412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5"/>
        <v>3389</v>
      </c>
      <c r="B3392" s="25" t="s">
        <v>4862</v>
      </c>
      <c r="C3392" s="45">
        <v>45933</v>
      </c>
      <c r="D3392" s="45">
        <v>45938</v>
      </c>
      <c r="E3392" s="8">
        <v>226.1</v>
      </c>
      <c r="F3392" s="8">
        <f t="shared" si="413"/>
        <v>19896.8</v>
      </c>
      <c r="G3392" s="54">
        <f t="shared" si="414"/>
        <v>39793.599999999999</v>
      </c>
      <c r="H3392" s="25">
        <v>503822</v>
      </c>
      <c r="I3392" s="25" t="s">
        <v>4845</v>
      </c>
      <c r="J3392" s="25">
        <v>2</v>
      </c>
      <c r="K3392" s="25"/>
      <c r="L3392" s="25">
        <f t="shared" si="416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 t="s">
        <v>4867</v>
      </c>
      <c r="X3392" s="45"/>
      <c r="Y3392" s="25" t="str">
        <f t="shared" si="410"/>
        <v/>
      </c>
      <c r="Z3392" s="25" t="str">
        <f t="shared" si="411"/>
        <v/>
      </c>
      <c r="AA3392" s="25" t="str">
        <f t="shared" si="412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5"/>
        <v>3390</v>
      </c>
      <c r="B3393" s="25" t="s">
        <v>4862</v>
      </c>
      <c r="C3393" s="45">
        <v>45933</v>
      </c>
      <c r="D3393" s="45">
        <v>45938</v>
      </c>
      <c r="E3393" s="8">
        <v>177.1</v>
      </c>
      <c r="F3393" s="8">
        <f t="shared" si="413"/>
        <v>15584.8</v>
      </c>
      <c r="G3393" s="54">
        <f t="shared" si="414"/>
        <v>31169.599999999999</v>
      </c>
      <c r="H3393" s="25">
        <v>503832</v>
      </c>
      <c r="I3393" s="25" t="s">
        <v>4845</v>
      </c>
      <c r="J3393" s="25">
        <v>2</v>
      </c>
      <c r="K3393" s="25"/>
      <c r="L3393" s="25">
        <f t="shared" si="416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4867</v>
      </c>
      <c r="X3393" s="45"/>
      <c r="Y3393" s="25" t="str">
        <f t="shared" si="410"/>
        <v/>
      </c>
      <c r="Z3393" s="25" t="str">
        <f t="shared" si="411"/>
        <v/>
      </c>
      <c r="AA3393" s="25" t="str">
        <f t="shared" si="412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5"/>
        <v>3391</v>
      </c>
      <c r="B3394" s="25" t="s">
        <v>4862</v>
      </c>
      <c r="C3394" s="45">
        <v>45933</v>
      </c>
      <c r="D3394" s="45">
        <v>45938</v>
      </c>
      <c r="E3394" s="8">
        <v>92.4</v>
      </c>
      <c r="F3394" s="8">
        <f t="shared" si="413"/>
        <v>8131.2000000000007</v>
      </c>
      <c r="G3394" s="54">
        <f t="shared" si="414"/>
        <v>8131.2000000000007</v>
      </c>
      <c r="H3394" s="25">
        <v>505810</v>
      </c>
      <c r="I3394" s="25" t="s">
        <v>4846</v>
      </c>
      <c r="J3394" s="25">
        <v>1</v>
      </c>
      <c r="K3394" s="25"/>
      <c r="L3394" s="25">
        <f t="shared" si="416"/>
        <v>1</v>
      </c>
      <c r="M3394" s="25"/>
      <c r="N3394" s="45"/>
      <c r="O3394" s="54"/>
      <c r="P3394" s="25" t="s">
        <v>3349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 t="s">
        <v>4867</v>
      </c>
      <c r="X3394" s="45"/>
      <c r="Y3394" s="25" t="str">
        <f t="shared" si="410"/>
        <v/>
      </c>
      <c r="Z3394" s="25" t="str">
        <f t="shared" si="411"/>
        <v/>
      </c>
      <c r="AA3394" s="25" t="str">
        <f t="shared" si="412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5"/>
        <v>3392</v>
      </c>
      <c r="B3395" s="25" t="s">
        <v>4862</v>
      </c>
      <c r="C3395" s="45">
        <v>45933</v>
      </c>
      <c r="D3395" s="45">
        <v>45938</v>
      </c>
      <c r="E3395" s="8">
        <v>166.6</v>
      </c>
      <c r="F3395" s="8">
        <f t="shared" si="413"/>
        <v>14660.8</v>
      </c>
      <c r="G3395" s="54">
        <f t="shared" si="414"/>
        <v>14660.8</v>
      </c>
      <c r="H3395" s="25">
        <v>506306</v>
      </c>
      <c r="I3395" s="25" t="s">
        <v>4847</v>
      </c>
      <c r="J3395" s="25">
        <v>1</v>
      </c>
      <c r="K3395" s="25"/>
      <c r="L3395" s="25">
        <f t="shared" si="416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 t="s">
        <v>4867</v>
      </c>
      <c r="X3395" s="45"/>
      <c r="Y3395" s="25" t="str">
        <f t="shared" si="410"/>
        <v/>
      </c>
      <c r="Z3395" s="25" t="str">
        <f t="shared" si="411"/>
        <v/>
      </c>
      <c r="AA3395" s="25" t="str">
        <f t="shared" si="412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415"/>
        <v>3393</v>
      </c>
      <c r="B3396" s="25" t="s">
        <v>4862</v>
      </c>
      <c r="C3396" s="45">
        <v>45933</v>
      </c>
      <c r="D3396" s="45">
        <v>45938</v>
      </c>
      <c r="E3396" s="8">
        <v>74.2</v>
      </c>
      <c r="F3396" s="8">
        <f t="shared" si="413"/>
        <v>6529.6</v>
      </c>
      <c r="G3396" s="54">
        <f t="shared" si="414"/>
        <v>6529.6</v>
      </c>
      <c r="H3396" s="25">
        <v>511001</v>
      </c>
      <c r="I3396" s="25" t="s">
        <v>4848</v>
      </c>
      <c r="J3396" s="25">
        <v>1</v>
      </c>
      <c r="K3396" s="25">
        <v>1</v>
      </c>
      <c r="L3396" s="25">
        <f t="shared" si="416"/>
        <v>0</v>
      </c>
      <c r="M3396" s="25"/>
      <c r="N3396" s="45">
        <v>45939</v>
      </c>
      <c r="O3396" s="54"/>
      <c r="P3396" s="25" t="s">
        <v>214</v>
      </c>
      <c r="Q3396" s="25" t="s">
        <v>1131</v>
      </c>
      <c r="R3396" s="25" t="s">
        <v>1131</v>
      </c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0"/>
        <v/>
      </c>
      <c r="Z3396" s="25" t="str">
        <f t="shared" si="411"/>
        <v>Thursday</v>
      </c>
      <c r="AA3396" s="25" t="str">
        <f t="shared" si="412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x14ac:dyDescent="0.25">
      <c r="A3397" s="25">
        <f t="shared" si="415"/>
        <v>3394</v>
      </c>
      <c r="B3397" s="25" t="s">
        <v>4862</v>
      </c>
      <c r="C3397" s="45">
        <v>45933</v>
      </c>
      <c r="D3397" s="45">
        <v>45938</v>
      </c>
      <c r="E3397" s="8">
        <v>165.9</v>
      </c>
      <c r="F3397" s="8">
        <f t="shared" si="413"/>
        <v>14599.2</v>
      </c>
      <c r="G3397" s="54">
        <f t="shared" si="414"/>
        <v>14599.2</v>
      </c>
      <c r="H3397" s="25">
        <v>521707</v>
      </c>
      <c r="I3397" s="25" t="s">
        <v>4849</v>
      </c>
      <c r="J3397" s="25">
        <v>1</v>
      </c>
      <c r="K3397" s="25">
        <v>1</v>
      </c>
      <c r="L3397" s="25">
        <f t="shared" si="416"/>
        <v>0</v>
      </c>
      <c r="M3397" s="25"/>
      <c r="N3397" s="45">
        <v>45939</v>
      </c>
      <c r="O3397" s="54"/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0"/>
        <v/>
      </c>
      <c r="Z3397" s="25" t="str">
        <f t="shared" si="411"/>
        <v>Thursday</v>
      </c>
      <c r="AA3397" s="25" t="str">
        <f t="shared" si="412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5"/>
        <v>3395</v>
      </c>
      <c r="B3398" s="25" t="s">
        <v>4862</v>
      </c>
      <c r="C3398" s="45">
        <v>45933</v>
      </c>
      <c r="D3398" s="45">
        <v>45938</v>
      </c>
      <c r="E3398" s="8">
        <v>324.8</v>
      </c>
      <c r="F3398" s="8">
        <f t="shared" si="413"/>
        <v>28582.400000000001</v>
      </c>
      <c r="G3398" s="54">
        <f t="shared" si="414"/>
        <v>28582.400000000001</v>
      </c>
      <c r="H3398" s="25">
        <v>571104</v>
      </c>
      <c r="I3398" s="25" t="s">
        <v>4850</v>
      </c>
      <c r="J3398" s="25">
        <v>1</v>
      </c>
      <c r="K3398" s="25"/>
      <c r="L3398" s="25">
        <f t="shared" si="416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 t="s">
        <v>4867</v>
      </c>
      <c r="X3398" s="45"/>
      <c r="Y3398" s="25" t="str">
        <f t="shared" si="410"/>
        <v/>
      </c>
      <c r="Z3398" s="25" t="str">
        <f t="shared" si="411"/>
        <v/>
      </c>
      <c r="AA3398" s="25" t="str">
        <f t="shared" si="412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x14ac:dyDescent="0.25">
      <c r="A3399" s="25">
        <f t="shared" si="415"/>
        <v>3396</v>
      </c>
      <c r="B3399" s="25" t="s">
        <v>4862</v>
      </c>
      <c r="C3399" s="45">
        <v>45933</v>
      </c>
      <c r="D3399" s="45">
        <v>45938</v>
      </c>
      <c r="E3399" s="8">
        <v>160.30000000000001</v>
      </c>
      <c r="F3399" s="8">
        <f t="shared" si="413"/>
        <v>14106.400000000001</v>
      </c>
      <c r="G3399" s="54">
        <f t="shared" si="414"/>
        <v>14106.400000000001</v>
      </c>
      <c r="H3399" s="25">
        <v>573002</v>
      </c>
      <c r="I3399" s="25" t="s">
        <v>4851</v>
      </c>
      <c r="J3399" s="25">
        <v>1</v>
      </c>
      <c r="K3399" s="25">
        <v>1</v>
      </c>
      <c r="L3399" s="25">
        <f t="shared" si="416"/>
        <v>0</v>
      </c>
      <c r="M3399" s="25"/>
      <c r="N3399" s="45">
        <v>45939</v>
      </c>
      <c r="O3399" s="54"/>
      <c r="P3399" s="25" t="s">
        <v>214</v>
      </c>
      <c r="Q3399" s="25" t="s">
        <v>1131</v>
      </c>
      <c r="R3399" s="25" t="s">
        <v>1131</v>
      </c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0"/>
        <v/>
      </c>
      <c r="Z3399" s="25" t="str">
        <f t="shared" si="411"/>
        <v>Thursday</v>
      </c>
      <c r="AA3399" s="25" t="str">
        <f t="shared" si="412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5"/>
        <v>3397</v>
      </c>
      <c r="B3400" s="25" t="s">
        <v>4862</v>
      </c>
      <c r="C3400" s="45">
        <v>45933</v>
      </c>
      <c r="D3400" s="45">
        <v>45938</v>
      </c>
      <c r="E3400" s="8">
        <v>451.5</v>
      </c>
      <c r="F3400" s="8">
        <f t="shared" si="413"/>
        <v>39732</v>
      </c>
      <c r="G3400" s="54">
        <f t="shared" si="414"/>
        <v>39732</v>
      </c>
      <c r="H3400" s="25">
        <v>574806</v>
      </c>
      <c r="I3400" s="25" t="s">
        <v>4852</v>
      </c>
      <c r="J3400" s="25">
        <v>1</v>
      </c>
      <c r="K3400" s="25"/>
      <c r="L3400" s="25">
        <f t="shared" si="416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 t="s">
        <v>4867</v>
      </c>
      <c r="X3400" s="45"/>
      <c r="Y3400" s="25" t="str">
        <f t="shared" si="410"/>
        <v/>
      </c>
      <c r="Z3400" s="25" t="str">
        <f t="shared" si="411"/>
        <v/>
      </c>
      <c r="AA3400" s="25" t="str">
        <f t="shared" si="412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5"/>
        <v>3398</v>
      </c>
      <c r="B3401" s="25" t="s">
        <v>4862</v>
      </c>
      <c r="C3401" s="45">
        <v>45933</v>
      </c>
      <c r="D3401" s="45">
        <v>45938</v>
      </c>
      <c r="E3401" s="8">
        <v>177.1</v>
      </c>
      <c r="F3401" s="8">
        <f t="shared" si="413"/>
        <v>15584.8</v>
      </c>
      <c r="G3401" s="54">
        <f t="shared" si="414"/>
        <v>15584.8</v>
      </c>
      <c r="H3401" s="25">
        <v>640914</v>
      </c>
      <c r="I3401" s="25" t="s">
        <v>4853</v>
      </c>
      <c r="J3401" s="25">
        <v>1</v>
      </c>
      <c r="K3401" s="25"/>
      <c r="L3401" s="25">
        <f t="shared" si="416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 t="s">
        <v>4867</v>
      </c>
      <c r="X3401" s="45"/>
      <c r="Y3401" s="25" t="str">
        <f t="shared" si="410"/>
        <v/>
      </c>
      <c r="Z3401" s="25" t="str">
        <f t="shared" si="411"/>
        <v/>
      </c>
      <c r="AA3401" s="25" t="str">
        <f t="shared" si="412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5"/>
        <v>3399</v>
      </c>
      <c r="B3402" s="25" t="s">
        <v>4862</v>
      </c>
      <c r="C3402" s="45">
        <v>45933</v>
      </c>
      <c r="D3402" s="45">
        <v>45938</v>
      </c>
      <c r="E3402" s="8">
        <v>82.6</v>
      </c>
      <c r="F3402" s="8">
        <f t="shared" si="413"/>
        <v>7268.7999999999993</v>
      </c>
      <c r="G3402" s="54">
        <f t="shared" si="414"/>
        <v>7268.7999999999993</v>
      </c>
      <c r="H3402" s="25">
        <v>740368</v>
      </c>
      <c r="I3402" s="25" t="s">
        <v>4854</v>
      </c>
      <c r="J3402" s="25">
        <v>1</v>
      </c>
      <c r="K3402" s="25"/>
      <c r="L3402" s="25">
        <f t="shared" si="416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4867</v>
      </c>
      <c r="X3402" s="45"/>
      <c r="Y3402" s="25" t="str">
        <f t="shared" si="410"/>
        <v/>
      </c>
      <c r="Z3402" s="25" t="str">
        <f t="shared" si="411"/>
        <v/>
      </c>
      <c r="AA3402" s="25" t="str">
        <f t="shared" si="412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5"/>
        <v>3400</v>
      </c>
      <c r="B3403" s="25" t="s">
        <v>4862</v>
      </c>
      <c r="C3403" s="45">
        <v>45933</v>
      </c>
      <c r="D3403" s="45">
        <v>45938</v>
      </c>
      <c r="E3403" s="8">
        <v>1232.7</v>
      </c>
      <c r="F3403" s="8">
        <f t="shared" si="413"/>
        <v>108477.6</v>
      </c>
      <c r="G3403" s="54">
        <f t="shared" si="414"/>
        <v>108477.6</v>
      </c>
      <c r="H3403" s="25">
        <v>740809</v>
      </c>
      <c r="I3403" s="25" t="s">
        <v>4855</v>
      </c>
      <c r="J3403" s="25">
        <v>1</v>
      </c>
      <c r="K3403" s="25"/>
      <c r="L3403" s="25">
        <f t="shared" si="416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4867</v>
      </c>
      <c r="X3403" s="45"/>
      <c r="Y3403" s="25" t="str">
        <f t="shared" si="410"/>
        <v/>
      </c>
      <c r="Z3403" s="25" t="str">
        <f t="shared" si="411"/>
        <v/>
      </c>
      <c r="AA3403" s="25" t="str">
        <f t="shared" si="412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5"/>
        <v>3401</v>
      </c>
      <c r="B3404" s="25" t="s">
        <v>4862</v>
      </c>
      <c r="C3404" s="45">
        <v>45933</v>
      </c>
      <c r="D3404" s="45">
        <v>45938</v>
      </c>
      <c r="E3404" s="8">
        <v>86.8</v>
      </c>
      <c r="F3404" s="8">
        <f t="shared" si="413"/>
        <v>7638.4</v>
      </c>
      <c r="G3404" s="54">
        <f t="shared" si="414"/>
        <v>7638.4</v>
      </c>
      <c r="H3404" s="25">
        <v>773302</v>
      </c>
      <c r="I3404" s="25" t="s">
        <v>4856</v>
      </c>
      <c r="J3404" s="25">
        <v>1</v>
      </c>
      <c r="K3404" s="25"/>
      <c r="L3404" s="25">
        <f t="shared" si="416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 t="s">
        <v>4867</v>
      </c>
      <c r="X3404" s="45"/>
      <c r="Y3404" s="25" t="str">
        <f t="shared" si="410"/>
        <v/>
      </c>
      <c r="Z3404" s="25" t="str">
        <f t="shared" si="411"/>
        <v/>
      </c>
      <c r="AA3404" s="25" t="str">
        <f t="shared" si="412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5"/>
        <v>3402</v>
      </c>
      <c r="B3405" s="25" t="s">
        <v>4862</v>
      </c>
      <c r="C3405" s="45">
        <v>45933</v>
      </c>
      <c r="D3405" s="45">
        <v>45938</v>
      </c>
      <c r="E3405" s="8">
        <v>58.1</v>
      </c>
      <c r="F3405" s="8">
        <f t="shared" si="413"/>
        <v>5112.8</v>
      </c>
      <c r="G3405" s="54">
        <f t="shared" si="414"/>
        <v>5112.8</v>
      </c>
      <c r="H3405" s="25">
        <v>776702</v>
      </c>
      <c r="I3405" s="25" t="s">
        <v>4857</v>
      </c>
      <c r="J3405" s="25">
        <v>1</v>
      </c>
      <c r="K3405" s="25"/>
      <c r="L3405" s="25">
        <f t="shared" si="416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 t="s">
        <v>4867</v>
      </c>
      <c r="X3405" s="45"/>
      <c r="Y3405" s="25" t="str">
        <f t="shared" si="410"/>
        <v/>
      </c>
      <c r="Z3405" s="25" t="str">
        <f t="shared" si="411"/>
        <v/>
      </c>
      <c r="AA3405" s="25" t="str">
        <f t="shared" si="412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5"/>
        <v>3403</v>
      </c>
      <c r="B3406" s="25" t="s">
        <v>4862</v>
      </c>
      <c r="C3406" s="45">
        <v>45933</v>
      </c>
      <c r="D3406" s="45">
        <v>45938</v>
      </c>
      <c r="E3406" s="8">
        <v>451.5</v>
      </c>
      <c r="F3406" s="8">
        <f t="shared" si="413"/>
        <v>39732</v>
      </c>
      <c r="G3406" s="54">
        <f t="shared" si="414"/>
        <v>39732</v>
      </c>
      <c r="H3406" s="25">
        <v>777406</v>
      </c>
      <c r="I3406" s="25" t="s">
        <v>4858</v>
      </c>
      <c r="J3406" s="25">
        <v>1</v>
      </c>
      <c r="K3406" s="25"/>
      <c r="L3406" s="25">
        <f t="shared" si="416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 t="s">
        <v>4867</v>
      </c>
      <c r="X3406" s="45"/>
      <c r="Y3406" s="25" t="str">
        <f t="shared" si="410"/>
        <v/>
      </c>
      <c r="Z3406" s="25" t="str">
        <f t="shared" si="411"/>
        <v/>
      </c>
      <c r="AA3406" s="25" t="str">
        <f t="shared" si="412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415"/>
        <v>3404</v>
      </c>
      <c r="B3407" s="25" t="s">
        <v>4862</v>
      </c>
      <c r="C3407" s="45">
        <v>45933</v>
      </c>
      <c r="D3407" s="45">
        <v>45938</v>
      </c>
      <c r="E3407" s="8">
        <v>78.400000000000006</v>
      </c>
      <c r="F3407" s="8">
        <f t="shared" si="413"/>
        <v>6899.2000000000007</v>
      </c>
      <c r="G3407" s="54">
        <f t="shared" si="414"/>
        <v>13798.400000000001</v>
      </c>
      <c r="H3407" s="25">
        <v>801702</v>
      </c>
      <c r="I3407" s="25" t="s">
        <v>4859</v>
      </c>
      <c r="J3407" s="25">
        <v>2</v>
      </c>
      <c r="K3407" s="25">
        <v>2</v>
      </c>
      <c r="L3407" s="25">
        <f t="shared" si="416"/>
        <v>0</v>
      </c>
      <c r="M3407" s="25"/>
      <c r="N3407" s="45">
        <v>45939</v>
      </c>
      <c r="O3407" s="54"/>
      <c r="P3407" s="25" t="s">
        <v>214</v>
      </c>
      <c r="Q3407" s="25" t="s">
        <v>1131</v>
      </c>
      <c r="R3407" s="25" t="s">
        <v>1131</v>
      </c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7">IF(X3407="", "", X3407-N3407)</f>
        <v/>
      </c>
      <c r="Z3407" s="25" t="str">
        <f t="shared" ref="Z3407" si="418">IF(N3407="", "", TEXT(N3407, "dddd"))</f>
        <v>Thursday</v>
      </c>
      <c r="AA3407" s="25" t="str">
        <f t="shared" ref="AA3407" si="419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  <row r="3408" spans="1:29" x14ac:dyDescent="0.25">
      <c r="A3408" s="25">
        <f t="shared" si="415"/>
        <v>3405</v>
      </c>
      <c r="B3408" s="25" t="s">
        <v>4871</v>
      </c>
      <c r="C3408" s="45">
        <v>45936</v>
      </c>
      <c r="D3408" s="45">
        <v>45939</v>
      </c>
      <c r="E3408" s="8">
        <v>136.80000000000001</v>
      </c>
      <c r="F3408" s="8">
        <f t="shared" si="413"/>
        <v>12038.400000000001</v>
      </c>
      <c r="G3408" s="54">
        <f t="shared" si="414"/>
        <v>120384.00000000001</v>
      </c>
      <c r="H3408" s="25" t="s">
        <v>565</v>
      </c>
      <c r="I3408" s="25"/>
      <c r="J3408" s="25">
        <v>10</v>
      </c>
      <c r="K3408" s="25"/>
      <c r="L3408" s="25">
        <f t="shared" si="416"/>
        <v>10</v>
      </c>
      <c r="M3408" s="25"/>
      <c r="N3408" s="45"/>
      <c r="O3408" s="54"/>
      <c r="P3408" s="25" t="s">
        <v>320</v>
      </c>
      <c r="Q3408" s="25"/>
      <c r="R3408" s="25"/>
      <c r="S3408" s="3">
        <v>-20</v>
      </c>
      <c r="T3408" s="55"/>
      <c r="U3408" s="25" t="s">
        <v>3360</v>
      </c>
      <c r="V3408" s="25" t="str">
        <f>VLOOKUP(P3408,'Customer List'!B:C,2,)</f>
        <v>Gujrat</v>
      </c>
      <c r="W3408" s="56"/>
      <c r="X3408" s="45"/>
      <c r="Y3408" s="25" t="str">
        <f t="shared" ref="Y3408:Y3411" si="420">IF(X3408="", "", X3408-N3408)</f>
        <v/>
      </c>
      <c r="Z3408" s="25" t="str">
        <f t="shared" ref="Z3408:Z3411" si="421">IF(N3408="", "", TEXT(N3408, "dddd"))</f>
        <v/>
      </c>
      <c r="AA3408" s="25" t="str">
        <f t="shared" ref="AA3408:AA3411" si="422">IF(X3408="", "", TEXT(X3408, "dddd"))</f>
        <v/>
      </c>
      <c r="AB3408" s="25" t="str">
        <f>VLOOKUP(U3408,'Currency Sheet'!A:C,3,)</f>
        <v>DOLLAR</v>
      </c>
      <c r="AC3408" s="67" t="str">
        <f>VLOOKUP(P3408,'Customer List'!B:D,3,)</f>
        <v>OutStation</v>
      </c>
    </row>
    <row r="3409" spans="1:29" x14ac:dyDescent="0.25">
      <c r="A3409" s="25">
        <f t="shared" si="415"/>
        <v>3406</v>
      </c>
      <c r="B3409" s="25" t="s">
        <v>4871</v>
      </c>
      <c r="C3409" s="45">
        <v>45936</v>
      </c>
      <c r="D3409" s="45">
        <v>45939</v>
      </c>
      <c r="E3409" s="8">
        <v>136.80000000000001</v>
      </c>
      <c r="F3409" s="8">
        <f t="shared" si="413"/>
        <v>12038.400000000001</v>
      </c>
      <c r="G3409" s="54">
        <f t="shared" si="414"/>
        <v>48153.600000000006</v>
      </c>
      <c r="H3409" s="25" t="s">
        <v>565</v>
      </c>
      <c r="I3409" s="25"/>
      <c r="J3409" s="25">
        <v>4</v>
      </c>
      <c r="K3409" s="25">
        <v>4</v>
      </c>
      <c r="L3409" s="25">
        <f t="shared" si="416"/>
        <v>0</v>
      </c>
      <c r="M3409" s="25"/>
      <c r="N3409" s="45">
        <v>45939</v>
      </c>
      <c r="O3409" s="54"/>
      <c r="P3409" s="25" t="s">
        <v>4870</v>
      </c>
      <c r="Q3409" s="25"/>
      <c r="R3409" s="25"/>
      <c r="S3409" s="3">
        <v>-20</v>
      </c>
      <c r="T3409" s="55"/>
      <c r="U3409" s="25" t="s">
        <v>3360</v>
      </c>
      <c r="V3409" s="25" t="str">
        <f>VLOOKUP(P3409,'Customer List'!B:C,2,)</f>
        <v>Banglore</v>
      </c>
      <c r="W3409" s="56"/>
      <c r="X3409" s="45"/>
      <c r="Y3409" s="25" t="str">
        <f t="shared" si="420"/>
        <v/>
      </c>
      <c r="Z3409" s="25" t="str">
        <f t="shared" si="421"/>
        <v>Thursday</v>
      </c>
      <c r="AA3409" s="25" t="str">
        <f t="shared" si="422"/>
        <v/>
      </c>
      <c r="AB3409" s="25" t="str">
        <f>VLOOKUP(U3409,'Currency Sheet'!A:C,3,)</f>
        <v>DOLLAR</v>
      </c>
      <c r="AC3409" s="67" t="str">
        <f>VLOOKUP(P3409,'Customer List'!B:D,3,)</f>
        <v>OutStation</v>
      </c>
    </row>
    <row r="3410" spans="1:29" x14ac:dyDescent="0.25">
      <c r="A3410" s="25">
        <f t="shared" si="415"/>
        <v>3407</v>
      </c>
      <c r="B3410" s="25" t="s">
        <v>4871</v>
      </c>
      <c r="C3410" s="45">
        <v>45936</v>
      </c>
      <c r="D3410" s="45">
        <v>45939</v>
      </c>
      <c r="E3410" s="8">
        <v>2631.9</v>
      </c>
      <c r="F3410" s="8">
        <f t="shared" ref="F3410:F3411" si="423">IF(AB3410="DOLLAR",E3410*88,E3410)</f>
        <v>231607.2</v>
      </c>
      <c r="G3410" s="54">
        <f t="shared" ref="G3410:G3411" si="424">F3410*J3410</f>
        <v>463214.4</v>
      </c>
      <c r="H3410" s="25" t="s">
        <v>1988</v>
      </c>
      <c r="I3410" s="25"/>
      <c r="J3410" s="25">
        <v>2</v>
      </c>
      <c r="K3410" s="25"/>
      <c r="L3410" s="25">
        <f t="shared" si="416"/>
        <v>2</v>
      </c>
      <c r="M3410" s="25"/>
      <c r="N3410" s="45"/>
      <c r="O3410" s="54"/>
      <c r="P3410" s="25" t="s">
        <v>320</v>
      </c>
      <c r="Q3410" s="25"/>
      <c r="R3410" s="25"/>
      <c r="S3410" s="3">
        <v>4</v>
      </c>
      <c r="T3410" s="55"/>
      <c r="U3410" s="25" t="s">
        <v>3360</v>
      </c>
      <c r="V3410" s="25" t="str">
        <f>VLOOKUP(P3410,'Customer List'!B:C,2,)</f>
        <v>Gujrat</v>
      </c>
      <c r="W3410" s="56"/>
      <c r="X3410" s="45"/>
      <c r="Y3410" s="25" t="str">
        <f t="shared" si="420"/>
        <v/>
      </c>
      <c r="Z3410" s="25" t="str">
        <f t="shared" si="421"/>
        <v/>
      </c>
      <c r="AA3410" s="25" t="str">
        <f t="shared" si="422"/>
        <v/>
      </c>
      <c r="AB3410" s="25" t="str">
        <f>VLOOKUP(U3410,'Currency Sheet'!A:C,3,)</f>
        <v>DOLLAR</v>
      </c>
      <c r="AC3410" s="67" t="str">
        <f>VLOOKUP(P3410,'Customer List'!B:D,3,)</f>
        <v>OutStation</v>
      </c>
    </row>
    <row r="3411" spans="1:29" x14ac:dyDescent="0.25">
      <c r="A3411" s="25">
        <f t="shared" si="415"/>
        <v>3408</v>
      </c>
      <c r="B3411" s="25" t="s">
        <v>4871</v>
      </c>
      <c r="C3411" s="45">
        <v>45936</v>
      </c>
      <c r="D3411" s="45">
        <v>45939</v>
      </c>
      <c r="E3411" s="8">
        <v>220.5</v>
      </c>
      <c r="F3411" s="8">
        <f t="shared" si="423"/>
        <v>19404</v>
      </c>
      <c r="G3411" s="54">
        <f t="shared" si="424"/>
        <v>38808</v>
      </c>
      <c r="H3411" s="25" t="s">
        <v>4869</v>
      </c>
      <c r="I3411" s="25"/>
      <c r="J3411" s="25">
        <v>2</v>
      </c>
      <c r="K3411" s="25"/>
      <c r="L3411" s="25">
        <f t="shared" si="416"/>
        <v>2</v>
      </c>
      <c r="M3411" s="25"/>
      <c r="N3411" s="45"/>
      <c r="O3411" s="54"/>
      <c r="P3411" s="25" t="s">
        <v>4861</v>
      </c>
      <c r="Q3411" s="25"/>
      <c r="R3411" s="25"/>
      <c r="S3411" s="3">
        <v>-20</v>
      </c>
      <c r="T3411" s="55"/>
      <c r="U3411" s="25" t="s">
        <v>3360</v>
      </c>
      <c r="V3411" s="25" t="str">
        <f>VLOOKUP(P3411,'Customer List'!B:C,2,)</f>
        <v>Mumbai</v>
      </c>
      <c r="W3411" s="56"/>
      <c r="X3411" s="45"/>
      <c r="Y3411" s="25" t="str">
        <f t="shared" si="420"/>
        <v/>
      </c>
      <c r="Z3411" s="25" t="str">
        <f t="shared" si="421"/>
        <v/>
      </c>
      <c r="AA3411" s="25" t="str">
        <f t="shared" si="422"/>
        <v/>
      </c>
      <c r="AB3411" s="25" t="str">
        <f>VLOOKUP(U3411,'Currency Sheet'!A:C,3,)</f>
        <v>DOLLAR</v>
      </c>
      <c r="AC3411" s="67" t="str">
        <f>VLOOKUP(P3411,'Customer List'!B:D,3,)</f>
        <v>OutStation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3303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 t="str">
        <v>SE041956</v>
      </c>
      <c r="B3301" s="46">
        <v>45939</v>
      </c>
      <c r="C3301" s="27" t="str">
        <v>3617-1</v>
      </c>
    </row>
    <row r="3302" spans="1:3" x14ac:dyDescent="0.25">
      <c r="A3302" s="27" t="str">
        <v>SE041956</v>
      </c>
      <c r="B3302" s="46">
        <v>45939</v>
      </c>
      <c r="C3302" s="27" t="str">
        <v>FSP-0108-10</v>
      </c>
    </row>
    <row r="3303" spans="1:3" x14ac:dyDescent="0.25">
      <c r="A3303" s="27" t="str">
        <v>SE041956</v>
      </c>
      <c r="B3303" s="46">
        <v>45939</v>
      </c>
      <c r="C3303" s="27" t="str">
        <v>3124-72-100T</v>
      </c>
    </row>
    <row r="3304" spans="1:3" x14ac:dyDescent="0.25">
      <c r="A3304" s="27">
        <v>0</v>
      </c>
      <c r="B3304" s="46">
        <v>0</v>
      </c>
      <c r="C330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2742</v>
      </c>
      <c r="B34" s="1"/>
      <c r="C34" s="1" t="s">
        <v>1185</v>
      </c>
      <c r="E34" t="str">
        <v>SouthernBiotech</v>
      </c>
    </row>
    <row r="35" spans="1:5" x14ac:dyDescent="0.25">
      <c r="A35" s="1" t="s">
        <v>2787</v>
      </c>
      <c r="B35" s="1"/>
      <c r="C35" s="1" t="s">
        <v>2468</v>
      </c>
      <c r="E35" t="str">
        <v>SUPER MO BIO</v>
      </c>
    </row>
    <row r="36" spans="1:5" x14ac:dyDescent="0.25">
      <c r="A36" s="1" t="s">
        <v>2789</v>
      </c>
      <c r="B36" s="1"/>
      <c r="C36" s="1" t="s">
        <v>2468</v>
      </c>
      <c r="E36" t="str">
        <v>TargetMol</v>
      </c>
    </row>
    <row r="37" spans="1:5" x14ac:dyDescent="0.25">
      <c r="A37" s="1" t="s">
        <v>3323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3"/>
  <sheetViews>
    <sheetView topLeftCell="A193" workbookViewId="0">
      <selection activeCell="C223" sqref="C22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2739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2777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2747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2748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3296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3338</v>
      </c>
      <c r="C182" s="12" t="s">
        <v>3345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3378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3349</v>
      </c>
      <c r="C185" s="12" t="s">
        <v>830</v>
      </c>
      <c r="D185" s="12" t="s">
        <v>1189</v>
      </c>
      <c r="E185" s="16" t="s">
        <v>3395</v>
      </c>
      <c r="F185" s="12"/>
    </row>
    <row r="186" spans="1:6" x14ac:dyDescent="0.25">
      <c r="A186" s="12">
        <f t="shared" si="2"/>
        <v>185</v>
      </c>
      <c r="B186" s="25" t="s">
        <v>3394</v>
      </c>
      <c r="C186" s="12" t="s">
        <v>834</v>
      </c>
      <c r="D186" s="12" t="s">
        <v>1189</v>
      </c>
      <c r="E186" s="16" t="s">
        <v>3395</v>
      </c>
      <c r="F186" s="12"/>
    </row>
    <row r="187" spans="1:6" x14ac:dyDescent="0.25">
      <c r="A187" s="12">
        <f t="shared" si="2"/>
        <v>186</v>
      </c>
      <c r="B187" s="25" t="s">
        <v>3432</v>
      </c>
      <c r="C187" s="12" t="s">
        <v>3433</v>
      </c>
      <c r="D187" s="13" t="s">
        <v>1188</v>
      </c>
      <c r="E187" s="25" t="s">
        <v>3434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3436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3437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3438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3439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3452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3" si="3">A194+1</f>
        <v>194</v>
      </c>
      <c r="B195" s="12" t="s">
        <v>3474</v>
      </c>
      <c r="C195" s="12" t="s">
        <v>3480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3481</v>
      </c>
      <c r="C196" s="12" t="s">
        <v>3480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3579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3580</v>
      </c>
      <c r="C198" s="12" t="s">
        <v>3581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3594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3597</v>
      </c>
      <c r="C200" s="12" t="s">
        <v>3598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3599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3608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3613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3611</v>
      </c>
      <c r="C204" s="12" t="s">
        <v>3612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3687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3691</v>
      </c>
      <c r="C206" s="12" t="s">
        <v>3693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3703</v>
      </c>
      <c r="C208" s="12" t="s">
        <v>3703</v>
      </c>
      <c r="D208" s="13" t="s">
        <v>3703</v>
      </c>
      <c r="E208" s="1"/>
      <c r="F208" s="1"/>
    </row>
    <row r="209" spans="1:6" x14ac:dyDescent="0.25">
      <c r="A209" s="12">
        <f t="shared" si="3"/>
        <v>208</v>
      </c>
      <c r="B209" s="12" t="s">
        <v>3722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3721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3724</v>
      </c>
      <c r="C211" s="12" t="s">
        <v>3725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3729</v>
      </c>
      <c r="C212" s="12" t="s">
        <v>3581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4356</v>
      </c>
      <c r="C213" s="12" t="s">
        <v>4357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4447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4448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4449</v>
      </c>
      <c r="C216" s="12" t="s">
        <v>4452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4450</v>
      </c>
      <c r="C217" s="12" t="s">
        <v>3693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4451</v>
      </c>
      <c r="C218" s="12" t="s">
        <v>4452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4689</v>
      </c>
      <c r="C219" s="12" t="s">
        <v>4691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12" t="s">
        <v>4705</v>
      </c>
      <c r="C220" s="12" t="s">
        <v>826</v>
      </c>
      <c r="D220" s="13" t="s">
        <v>1189</v>
      </c>
      <c r="E220" s="1"/>
      <c r="F220" s="1"/>
    </row>
    <row r="221" spans="1:6" x14ac:dyDescent="0.25">
      <c r="A221" s="12">
        <f t="shared" si="3"/>
        <v>220</v>
      </c>
      <c r="B221" s="12" t="s">
        <v>4860</v>
      </c>
      <c r="C221" s="12" t="s">
        <v>826</v>
      </c>
      <c r="D221" s="13" t="s">
        <v>1189</v>
      </c>
      <c r="E221" s="1"/>
      <c r="F221" s="1"/>
    </row>
    <row r="222" spans="1:6" x14ac:dyDescent="0.25">
      <c r="A222" s="12">
        <f t="shared" si="3"/>
        <v>221</v>
      </c>
      <c r="B222" s="12" t="s">
        <v>4861</v>
      </c>
      <c r="C222" s="12" t="s">
        <v>826</v>
      </c>
      <c r="D222" s="13" t="s">
        <v>1189</v>
      </c>
      <c r="E222" s="1"/>
      <c r="F222" s="1"/>
    </row>
    <row r="223" spans="1:6" x14ac:dyDescent="0.25">
      <c r="A223" s="12">
        <f t="shared" si="3"/>
        <v>222</v>
      </c>
      <c r="B223" s="12" t="s">
        <v>4870</v>
      </c>
      <c r="C223" s="12" t="s">
        <v>825</v>
      </c>
      <c r="D223" s="13" t="s">
        <v>1189</v>
      </c>
      <c r="E223" s="1"/>
      <c r="F223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7"/>
  <sheetViews>
    <sheetView topLeftCell="F1" zoomScale="115" zoomScaleNormal="115" workbookViewId="0">
      <selection activeCell="K2" sqref="K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3558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58156564491,58156565891,58156567700,58156568142,58156568330,58156571163,58156572773,58156573160,58156573495,58156574420,58156578664,58156579261,58156648572,58156650086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58156564491</v>
      </c>
      <c r="J4" s="1">
        <v>0</v>
      </c>
      <c r="K4" s="1" t="str">
        <v>TECHWEST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58156565891</v>
      </c>
      <c r="J5" s="1">
        <v>0</v>
      </c>
      <c r="K5" s="1" t="str">
        <v>BIO AID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58156567700</v>
      </c>
      <c r="J6" s="1">
        <v>0</v>
      </c>
      <c r="K6" s="1" t="str">
        <v>KOKILA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58156568142</v>
      </c>
      <c r="J7" s="1">
        <v>0</v>
      </c>
      <c r="K7" s="1" t="str">
        <v>ICT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58156568330</v>
      </c>
      <c r="J8" s="1">
        <v>0</v>
      </c>
      <c r="K8" s="1" t="str">
        <v>BHARAT biotech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58156571163</v>
      </c>
      <c r="J9" s="1">
        <v>0</v>
      </c>
      <c r="K9" s="1" t="str">
        <v>M BIOTECH</v>
      </c>
      <c r="L9" s="24"/>
      <c r="M9" t="str" cm="1">
        <f t="array" ref="M9">_xlfn._xlws.SORT(_xlfn.TEXTJOIN(",", TRUE, _xlfn._xlws.FILTER(I:I, LEFT(I:I,1)="D")))</f>
        <v>D3003710017,D3003710012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58156572773</v>
      </c>
      <c r="J10" s="1">
        <v>0</v>
      </c>
      <c r="K10" s="1" t="str">
        <v>HELIX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58156573160</v>
      </c>
      <c r="J11" s="1">
        <v>0</v>
      </c>
      <c r="K11" s="1" t="str">
        <v>IIT KANPUR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58156573495</v>
      </c>
      <c r="J12" s="1">
        <v>0</v>
      </c>
      <c r="K12" s="1" t="str">
        <v>MICRO VAPI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58156574420</v>
      </c>
      <c r="J13" s="1">
        <v>0</v>
      </c>
      <c r="K13" s="1" t="str">
        <v>BITS PILANI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58156578664</v>
      </c>
      <c r="J14" s="1">
        <v>0</v>
      </c>
      <c r="K14" s="1" t="str">
        <v>ILS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58156579261</v>
      </c>
      <c r="J15" s="1">
        <v>0</v>
      </c>
      <c r="K15" s="1" t="str">
        <v>IISER BHOPAL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 t="str">
        <v>D3003710012</v>
      </c>
      <c r="J16" s="1">
        <v>0</v>
      </c>
      <c r="K16" s="1" t="str">
        <v>PATANJALI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45938</v>
      </c>
      <c r="I17" s="1">
        <v>58156648572</v>
      </c>
      <c r="J17" s="1">
        <v>0</v>
      </c>
      <c r="K17" s="1" t="str">
        <v>KEMWELL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45938</v>
      </c>
      <c r="I18" s="1">
        <v>58156650086</v>
      </c>
      <c r="J18" s="1">
        <v>0</v>
      </c>
      <c r="K18" s="1" t="str">
        <v>Allianz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>
        <f>IFERROR(VLOOKUP(B409,MasterSheet!Q:R,2,)," ")</f>
        <v>0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>
        <f>IFERROR(VLOOKUP(B410,MasterSheet!Q:R,2,)," ")</f>
        <v>0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 t="str">
        <f>_xlfn.XLOOKUP(B411,MasterSheet!Q:Q,MasterSheet!N:N," ")</f>
        <v>Dispatch Date</v>
      </c>
      <c r="B411" s="1" t="str">
        <v>Awb Number</v>
      </c>
      <c r="C411" s="1" t="str">
        <f>IFERROR(VLOOKUP(B411,MasterSheet!Q:R,2,)," ")</f>
        <v>Docket Status</v>
      </c>
      <c r="D411" s="1" t="str">
        <f>_xlfn.XLOOKUP(B411,MasterSheet!Q:Q,MasterSheet!P:P)</f>
        <v>Customer name</v>
      </c>
      <c r="E411" s="1" t="str">
        <f t="shared" si="68"/>
        <v>Other</v>
      </c>
      <c r="F411" s="1" t="str">
        <f t="shared" si="69"/>
        <v>Dispatch Date</v>
      </c>
    </row>
    <row r="412" spans="1:6" x14ac:dyDescent="0.25">
      <c r="A412" s="2">
        <f>_xlfn.XLOOKUP(B412,MasterSheet!Q:Q,MasterSheet!N:N," ")</f>
        <v>45812</v>
      </c>
      <c r="B412" s="1" t="str">
        <v>BY HAND</v>
      </c>
      <c r="C412" s="1" t="str">
        <f>IFERROR(VLOOKUP(B412,MasterSheet!Q:R,2,)," ")</f>
        <v>PRIYANKA MADAM</v>
      </c>
      <c r="D412" s="1" t="str">
        <f>_xlfn.XLOOKUP(B412,MasterSheet!Q:Q,MasterSheet!P:P)</f>
        <v>ICGEB</v>
      </c>
      <c r="E412" s="1" t="str">
        <f t="shared" si="68"/>
        <v>Other</v>
      </c>
      <c r="F412" s="1" t="str">
        <f t="shared" si="69"/>
        <v>Wednesday</v>
      </c>
    </row>
    <row r="413" spans="1:6" x14ac:dyDescent="0.25">
      <c r="A413" s="2">
        <f>_xlfn.XLOOKUP(B413,MasterSheet!Q:Q,MasterSheet!N:N," ")</f>
        <v>45840</v>
      </c>
      <c r="B413" s="1" t="str">
        <v>BY PORTER</v>
      </c>
      <c r="C413" s="1" t="str">
        <f>IFERROR(VLOOKUP(B413,MasterSheet!Q:R,2,)," ")</f>
        <v>BY PORTER</v>
      </c>
      <c r="D413" s="1" t="str">
        <f>_xlfn.XLOOKUP(B413,MasterSheet!Q:Q,MasterSheet!P:P)</f>
        <v>NDTL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45894</v>
      </c>
      <c r="B414" s="1" t="str">
        <v>D3001955194</v>
      </c>
      <c r="C414" s="1" t="str">
        <f>IFERROR(VLOOKUP(B414,MasterSheet!Q:R,2,)," ")</f>
        <v>Delivered</v>
      </c>
      <c r="D414" s="1" t="str">
        <f>_xlfn.XLOOKUP(B414,MasterSheet!Q:Q,MasterSheet!P:P)</f>
        <v>IISER MOHALI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45846</v>
      </c>
      <c r="B415" s="1" t="str">
        <v>D3001996933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45846</v>
      </c>
      <c r="B416" s="1" t="str">
        <v>D3001996934</v>
      </c>
      <c r="C416" s="1" t="str">
        <f>IFERROR(VLOOKUP(B416,MasterSheet!Q:R,2,)," ")</f>
        <v>Delivered</v>
      </c>
      <c r="D416" s="1" t="str">
        <f>_xlfn.XLOOKUP(B416,MasterSheet!Q:Q,MasterSheet!P:P)</f>
        <v>BIO SYSTEMS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D3001996935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45880</v>
      </c>
      <c r="B418" s="1" t="str">
        <v>D3001997013</v>
      </c>
      <c r="C418" s="1" t="str">
        <f>IFERROR(VLOOKUP(B418,MasterSheet!Q:R,2,)," ")</f>
        <v>Delivered</v>
      </c>
      <c r="D418" s="1" t="str">
        <f>_xlfn.XLOOKUP(B418,MasterSheet!Q:Q,MasterSheet!P:P)</f>
        <v>RESEARCH WORLD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45880</v>
      </c>
      <c r="B419" t="str">
        <v>D3001997014</v>
      </c>
      <c r="C419" s="1" t="str">
        <f>IFERROR(VLOOKUP(B419,MasterSheet!Q:R,2,)," ")</f>
        <v>Delivered</v>
      </c>
      <c r="D419" s="1" t="str">
        <f>_xlfn.XLOOKUP(B419,MasterSheet!Q:Q,MasterSheet!P:P)</f>
        <v>IMTECH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D3001997015</v>
      </c>
      <c r="C420" s="1" t="str">
        <f>IFERROR(VLOOKUP(B420,MasterSheet!Q:R,2,)," ")</f>
        <v>Delivered</v>
      </c>
      <c r="D420" s="1" t="str">
        <f>_xlfn.XLOOKUP(B420,MasterSheet!Q:Q,MasterSheet!P:P)</f>
        <v>IIT-ROORKE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45887</v>
      </c>
      <c r="B421" t="str">
        <v>D3001997017</v>
      </c>
      <c r="C421" s="1" t="str">
        <f>IFERROR(VLOOKUP(B421,MasterSheet!Q:R,2,)," ")</f>
        <v>Delivered</v>
      </c>
      <c r="D421" s="1" t="str">
        <f>_xlfn.XLOOKUP(B421,MasterSheet!Q:Q,MasterSheet!P:P)</f>
        <v>Essence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D3001997018</v>
      </c>
      <c r="C422" s="1" t="str">
        <f>IFERROR(VLOOKUP(B422,MasterSheet!Q:R,2,)," ")</f>
        <v>Delivered</v>
      </c>
      <c r="D422" s="1" t="str">
        <f>_xlfn.XLOOKUP(B422,MasterSheet!Q:Q,MasterSheet!P:P)</f>
        <v>MEDLIFE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45836</v>
      </c>
      <c r="B423" t="str">
        <v>D3002213696</v>
      </c>
      <c r="C423" s="1" t="str">
        <f>IFERROR(VLOOKUP(B423,MasterSheet!Q:R,2,)," ")</f>
        <v>Delivered</v>
      </c>
      <c r="D423" s="1" t="str">
        <f>_xlfn.XLOOKUP(B423,MasterSheet!Q:Q,MasterSheet!P:P)</f>
        <v>SOHST</v>
      </c>
      <c r="E423" s="1" t="str">
        <f t="shared" si="70"/>
        <v>DTDC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45846</v>
      </c>
      <c r="B424" t="str">
        <v>D3002213697</v>
      </c>
      <c r="C424" s="1" t="str">
        <f>IFERROR(VLOOKUP(B424,MasterSheet!Q:R,2,)," ")</f>
        <v>Delivered</v>
      </c>
      <c r="D424" s="1" t="str">
        <f>_xlfn.XLOOKUP(B424,MasterSheet!Q:Q,MasterSheet!P:P)</f>
        <v>RESEARCH</v>
      </c>
      <c r="E424" s="1" t="str">
        <f t="shared" si="70"/>
        <v>DTDC</v>
      </c>
      <c r="F424" s="1" t="str">
        <f t="shared" si="71"/>
        <v>Tuesday</v>
      </c>
    </row>
    <row r="425" spans="1:6" x14ac:dyDescent="0.25">
      <c r="A425" s="2">
        <f>_xlfn.XLOOKUP(B425,MasterSheet!Q:Q,MasterSheet!N:N," ")</f>
        <v>45832</v>
      </c>
      <c r="B425" t="str">
        <v>D3002213704</v>
      </c>
      <c r="C425" s="1" t="str">
        <f>IFERROR(VLOOKUP(B425,MasterSheet!Q:R,2,)," ")</f>
        <v>Delivered</v>
      </c>
      <c r="D425" s="1" t="str">
        <f>_xlfn.XLOOKUP(B425,MasterSheet!Q:Q,MasterSheet!P:P)</f>
        <v>MEDLIFE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45829</v>
      </c>
      <c r="B426" t="str">
        <v>D3002213705</v>
      </c>
      <c r="C426" s="1" t="str">
        <f>IFERROR(VLOOKUP(B426,MasterSheet!Q:R,2,)," ")</f>
        <v>Delivered</v>
      </c>
      <c r="D426" s="1" t="str">
        <f>_xlfn.XLOOKUP(B426,MasterSheet!Q:Q,MasterSheet!P:P)</f>
        <v>Imtech</v>
      </c>
      <c r="E426" s="1" t="str">
        <f t="shared" si="72"/>
        <v>DTDC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45867</v>
      </c>
      <c r="B427" t="str">
        <v>D3002709220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Tuesday</v>
      </c>
    </row>
    <row r="428" spans="1:6" x14ac:dyDescent="0.25">
      <c r="A428" s="2">
        <f>_xlfn.XLOOKUP(B428,MasterSheet!Q:Q,MasterSheet!N:N," ")</f>
        <v>45852</v>
      </c>
      <c r="B428" t="str">
        <v>D3002709675</v>
      </c>
      <c r="C428" s="1" t="str">
        <f>IFERROR(VLOOKUP(B428,MasterSheet!Q:R,2,)," ")</f>
        <v>Delivered</v>
      </c>
      <c r="D428" s="1" t="str">
        <f>_xlfn.XLOOKUP(B428,MasterSheet!Q:Q,MasterSheet!P:P)</f>
        <v>Medlife</v>
      </c>
      <c r="E428" s="1" t="str">
        <f t="shared" si="72"/>
        <v>DTDC</v>
      </c>
      <c r="F428" s="1" t="str">
        <f t="shared" si="73"/>
        <v>Monday</v>
      </c>
    </row>
    <row r="429" spans="1:6" x14ac:dyDescent="0.25">
      <c r="A429" s="2">
        <f>_xlfn.XLOOKUP(B429,MasterSheet!Q:Q,MasterSheet!N:N," ")</f>
        <v>45852</v>
      </c>
      <c r="B429" t="str">
        <v>D3002709676</v>
      </c>
      <c r="C429" s="1" t="str">
        <f>IFERROR(VLOOKUP(B429,MasterSheet!Q:R,2,)," ")</f>
        <v>Delivered</v>
      </c>
      <c r="D429" s="1" t="str">
        <f>_xlfn.XLOOKUP(B429,MasterSheet!Q:Q,MasterSheet!P:P)</f>
        <v>IMTECH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45860</v>
      </c>
      <c r="B430" t="str">
        <v>D3002709684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45860</v>
      </c>
      <c r="B431" t="str">
        <v>D3002709685</v>
      </c>
      <c r="C431" s="1" t="str">
        <f>IFERROR(VLOOKUP(B431,MasterSheet!Q:R,2,)," ")</f>
        <v>Delivered</v>
      </c>
      <c r="D431" s="1" t="str">
        <f>_xlfn.XLOOKUP(B431,MasterSheet!Q:Q,MasterSheet!P:P)</f>
        <v>Essence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45867</v>
      </c>
      <c r="B432" t="str">
        <v>D3002864036</v>
      </c>
      <c r="C432" s="1" t="str">
        <f>IFERROR(VLOOKUP(B432,MasterSheet!Q:R,2,)," ")</f>
        <v>Delivered</v>
      </c>
      <c r="D432" s="1" t="str">
        <f>_xlfn.XLOOKUP(B432,MasterSheet!Q:Q,MasterSheet!P:P)</f>
        <v>MEDLIFE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D3002864037</v>
      </c>
      <c r="C433" s="1" t="str">
        <f>IFERROR(VLOOKUP(B433,MasterSheet!Q:R,2,)," ")</f>
        <v>Delivered</v>
      </c>
      <c r="D433" s="1" t="str">
        <f>_xlfn.XLOOKUP(B433,MasterSheet!Q:Q,MasterSheet!P:P)</f>
        <v>IMTECH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45873</v>
      </c>
      <c r="B434" t="str">
        <v>D3002864041</v>
      </c>
      <c r="C434" s="1" t="str">
        <f>IFERROR(VLOOKUP(B434,MasterSheet!Q:R,2,)," ")</f>
        <v>Delivered</v>
      </c>
      <c r="D434" s="1" t="str">
        <f>_xlfn.XLOOKUP(B434,MasterSheet!Q:Q,MasterSheet!P:P)</f>
        <v>POOJA TRADERS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45871</v>
      </c>
      <c r="B435" t="str">
        <v>D3002864042</v>
      </c>
      <c r="C435" s="1" t="str">
        <f>IFERROR(VLOOKUP(B435,MasterSheet!Q:R,2,)," ")</f>
        <v>Delivered</v>
      </c>
      <c r="D435" s="1" t="str">
        <f>_xlfn.XLOOKUP(B435,MasterSheet!Q:Q,MasterSheet!P:P)</f>
        <v>Medlife</v>
      </c>
      <c r="E435" s="1" t="str">
        <f t="shared" si="74"/>
        <v>DTDC</v>
      </c>
      <c r="F435" s="1" t="str">
        <f t="shared" si="75"/>
        <v>Saturday</v>
      </c>
    </row>
    <row r="436" spans="1:6" x14ac:dyDescent="0.25">
      <c r="A436" s="2">
        <f>_xlfn.XLOOKUP(B436,MasterSheet!Q:Q,MasterSheet!N:N," ")</f>
        <v>45875</v>
      </c>
      <c r="B436" t="str">
        <v>D3002864046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45901</v>
      </c>
      <c r="B437" t="str">
        <v>D3002950334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D3002950414</v>
      </c>
      <c r="C438" s="1" t="str">
        <f>IFERROR(VLOOKUP(B438,MasterSheet!Q:R,2,)," ")</f>
        <v>Delivered</v>
      </c>
      <c r="D438" s="1" t="str">
        <f>_xlfn.XLOOKUP(B438,MasterSheet!Q:Q,MasterSheet!P:P)</f>
        <v>RESEARCH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D3002950415</v>
      </c>
      <c r="C439" s="1" t="str">
        <f>IFERROR(VLOOKUP(B439,MasterSheet!Q:R,2,)," ")</f>
        <v>Delivered</v>
      </c>
      <c r="D439" s="1" t="str">
        <f>_xlfn.XLOOKUP(B439,MasterSheet!Q:Q,MasterSheet!P:P)</f>
        <v>IISER MOHALI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D3002950416</v>
      </c>
      <c r="C440" s="1" t="str">
        <f>IFERROR(VLOOKUP(B440,MasterSheet!Q:R,2,)," ")</f>
        <v>Delivered</v>
      </c>
      <c r="D440" s="1" t="str">
        <f>_xlfn.XLOOKUP(B440,MasterSheet!Q:Q,MasterSheet!P:P)</f>
        <v>VECTOR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D3002950417</v>
      </c>
      <c r="C441" s="1" t="str">
        <f>IFERROR(VLOOKUP(B441,MasterSheet!Q:R,2,)," ")</f>
        <v>Delivered</v>
      </c>
      <c r="D441" s="1" t="str">
        <f>_xlfn.XLOOKUP(B441,MasterSheet!Q:Q,MasterSheet!P:P)</f>
        <v>ESSENCE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45913</v>
      </c>
      <c r="B442" t="str">
        <v>D3003568451</v>
      </c>
      <c r="C442" s="1" t="str">
        <f>IFERROR(VLOOKUP(B442,MasterSheet!Q:R,2,)," ")</f>
        <v>Delivered</v>
      </c>
      <c r="D442" s="1" t="str">
        <f>_xlfn.XLOOKUP(B442,MasterSheet!Q:Q,MasterSheet!P:P)</f>
        <v>MEDLIFE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45915</v>
      </c>
      <c r="B443" t="str">
        <v>D3003568486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45915</v>
      </c>
      <c r="B444" t="str">
        <v>D3003568487</v>
      </c>
      <c r="C444" s="1" t="str">
        <f>IFERROR(VLOOKUP(B444,MasterSheet!Q:R,2,)," ")</f>
        <v>Delivered</v>
      </c>
      <c r="D444" s="1" t="str">
        <f>_xlfn.XLOOKUP(B444,MasterSheet!Q:Q,MasterSheet!P:P)</f>
        <v>RESEARCH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D3003568488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45927</v>
      </c>
      <c r="B446" t="str">
        <v>D3003710005</v>
      </c>
      <c r="C446" s="1" t="str">
        <f>IFERROR(VLOOKUP(B446,MasterSheet!Q:R,2,)," ")</f>
        <v>Delivered</v>
      </c>
      <c r="D446" s="1" t="str">
        <f>_xlfn.XLOOKUP(B446,MasterSheet!Q:Q,MasterSheet!P:P)</f>
        <v>INFINITY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45927</v>
      </c>
      <c r="B447" t="str">
        <v>D3003710006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45934</v>
      </c>
      <c r="B448" t="str">
        <v>D3003710010</v>
      </c>
      <c r="C448" s="1" t="str">
        <f>IFERROR(VLOOKUP(B448,MasterSheet!Q:R,2,)," ")</f>
        <v>Delivered</v>
      </c>
      <c r="D448" s="1" t="str">
        <f>_xlfn.XLOOKUP(B448,MasterSheet!Q:Q,MasterSheet!P:P)</f>
        <v>Vector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45937</v>
      </c>
      <c r="B449" t="str">
        <v>D3003710012</v>
      </c>
      <c r="C449" s="1">
        <f>IFERROR(VLOOKUP(B449,MasterSheet!Q:R,2,)," ")</f>
        <v>0</v>
      </c>
      <c r="D449" s="1" t="str">
        <f>_xlfn.XLOOKUP(B449,MasterSheet!Q:Q,MasterSheet!P:P)</f>
        <v>PATANJALI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45937</v>
      </c>
      <c r="B450" t="str">
        <v>D3003710013</v>
      </c>
      <c r="C450" s="1" t="str">
        <f>IFERROR(VLOOKUP(B450,MasterSheet!Q:R,2,)," ")</f>
        <v>Delivered</v>
      </c>
      <c r="D450" s="1" t="str">
        <f>_xlfn.XLOOKUP(B450,MasterSheet!Q:Q,MasterSheet!P:P)</f>
        <v>MEDLIFE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45936</v>
      </c>
      <c r="B451" t="str">
        <v>D3003710017</v>
      </c>
      <c r="C451" s="1">
        <f>IFERROR(VLOOKUP(B451,MasterSheet!Q:R,2,)," ")</f>
        <v>0</v>
      </c>
      <c r="D451" s="1" t="str">
        <f>_xlfn.XLOOKUP(B451,MasterSheet!Q:Q,MasterSheet!P:P)</f>
        <v>IISER MOHALI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45933</v>
      </c>
      <c r="B452" t="str">
        <v>D3003710018</v>
      </c>
      <c r="C452" s="1" t="str">
        <f>IFERROR(VLOOKUP(B452,MasterSheet!Q:R,2,)," ")</f>
        <v>Delivered</v>
      </c>
      <c r="D452" s="1" t="str">
        <f>_xlfn.XLOOKUP(B452,MasterSheet!Q:Q,MasterSheet!P:P)</f>
        <v>Aiims Bhatinda</v>
      </c>
      <c r="E452" s="1" t="str">
        <f t="shared" si="74"/>
        <v>DTDC</v>
      </c>
      <c r="F452" s="1" t="str">
        <f t="shared" si="75"/>
        <v>Friday</v>
      </c>
    </row>
    <row r="453" spans="1:6" x14ac:dyDescent="0.25">
      <c r="A453" s="2">
        <f>_xlfn.XLOOKUP(B453,MasterSheet!Q:Q,MasterSheet!N:N," ")</f>
        <v>45868</v>
      </c>
      <c r="B453" t="str">
        <v>Expired</v>
      </c>
      <c r="C453" s="1" t="str">
        <f>IFERROR(VLOOKUP(B453,MasterSheet!Q:R,2,)," ")</f>
        <v>Expired</v>
      </c>
      <c r="D453" s="1" t="str">
        <f>_xlfn.XLOOKUP(B453,MasterSheet!Q:Q,MasterSheet!P:P)</f>
        <v>EXPIRED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45929</v>
      </c>
      <c r="B454" t="str">
        <v>PORTER</v>
      </c>
      <c r="C454" s="1" t="str">
        <f>IFERROR(VLOOKUP(B454,MasterSheet!Q:R,2,)," ")</f>
        <v>PORTER</v>
      </c>
      <c r="D454" s="1" t="str">
        <f>_xlfn.XLOOKUP(B454,MasterSheet!Q:Q,MasterSheet!P:P)</f>
        <v>Labex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45854</v>
      </c>
      <c r="B455" t="str">
        <v>WILL BE BILLED</v>
      </c>
      <c r="C455" s="1" t="str">
        <f>IFERROR(VLOOKUP(B455,MasterSheet!Q:R,2,)," ")</f>
        <v>PRIYANKA MADAM</v>
      </c>
      <c r="D455" s="1" t="str">
        <f>_xlfn.XLOOKUP(B455,MasterSheet!Q:Q,MasterSheet!P:P)</f>
        <v>Aiims</v>
      </c>
      <c r="E455" s="1" t="str">
        <f t="shared" si="74"/>
        <v>Other</v>
      </c>
      <c r="F455" s="1" t="str">
        <f t="shared" si="75"/>
        <v>Wednesday</v>
      </c>
    </row>
    <row r="456" spans="1:6" x14ac:dyDescent="0.25">
      <c r="A456" s="2">
        <f>_xlfn.XLOOKUP(B456,MasterSheet!Q:Q,MasterSheet!N:N," ")</f>
        <v>45859</v>
      </c>
      <c r="B456" t="str">
        <v>with M Bio</v>
      </c>
      <c r="C456" s="1" t="str">
        <f>IFERROR(VLOOKUP(B456,MasterSheet!Q:R,2,)," ")</f>
        <v>With M Biotehc</v>
      </c>
      <c r="D456" s="1" t="str">
        <f>_xlfn.XLOOKUP(B456,MasterSheet!Q:Q,MasterSheet!P:P)</f>
        <v>HKP</v>
      </c>
      <c r="E456" s="1" t="str">
        <f t="shared" si="74"/>
        <v>Other</v>
      </c>
      <c r="F456" s="1" t="str">
        <f t="shared" si="75"/>
        <v>Monday</v>
      </c>
    </row>
    <row r="457" spans="1:6" x14ac:dyDescent="0.25">
      <c r="B45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A205" zoomScale="85" zoomScaleNormal="85" workbookViewId="0">
      <selection activeCell="B242" sqref="B242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80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240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(11-10-2025)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(11-10-2025)</v>
      </c>
      <c r="R3" s="1" t="str">
        <v>OutStation</v>
      </c>
      <c r="S3" s="1">
        <f t="shared" si="1"/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(11-10-2025)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(11-10-2025)</v>
      </c>
      <c r="R4" s="1" t="str">
        <v>OutStation</v>
      </c>
      <c r="S4" s="1">
        <f t="shared" si="1"/>
        <v>2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(11-10-2025)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x14ac:dyDescent="0.25">
      <c r="A6" s="68">
        <v>423303</v>
      </c>
      <c r="B6" s="68">
        <v>3</v>
      </c>
      <c r="C6" s="68" t="str">
        <v>AIIMS</v>
      </c>
      <c r="D6" s="68">
        <v>-20</v>
      </c>
      <c r="E6" s="68" t="str">
        <v>BioLegend</v>
      </c>
      <c r="F6" s="68" t="str">
        <v xml:space="preserve">Same item dispatched to Aiims from Opening Stock 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7</v>
      </c>
      <c r="L6" s="68" t="str">
        <v>AIIMS</v>
      </c>
      <c r="M6" s="68">
        <v>4</v>
      </c>
      <c r="N6" s="68" t="str">
        <v>BioLegend</v>
      </c>
      <c r="O6" s="68">
        <v>0</v>
      </c>
      <c r="P6" s="68" t="str">
        <v>Delhi</v>
      </c>
      <c r="Q6" s="68" t="str">
        <v>Priyanka Madam</v>
      </c>
      <c r="R6" s="68" t="str">
        <v>Local</v>
      </c>
      <c r="S6" s="68">
        <f t="shared" si="1"/>
        <v>7</v>
      </c>
    </row>
    <row r="7" spans="1:19" x14ac:dyDescent="0.25">
      <c r="A7" s="1">
        <v>302864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1</v>
      </c>
      <c r="L7" s="1" t="str">
        <v>APOLLO CHENNAI</v>
      </c>
      <c r="M7" s="1">
        <v>4</v>
      </c>
      <c r="N7" s="1" t="str">
        <v>BioLegend</v>
      </c>
      <c r="O7" s="1">
        <v>0</v>
      </c>
      <c r="P7" s="1" t="str">
        <v>CHENNAI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304810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5</v>
      </c>
      <c r="L8" s="1" t="str">
        <v>AURIGINE ONCO</v>
      </c>
      <c r="M8" s="1">
        <v>4</v>
      </c>
      <c r="N8" s="1" t="str">
        <v>BioLegend</v>
      </c>
      <c r="O8" s="1" t="str">
        <v>for stock</v>
      </c>
      <c r="P8" s="1" t="str">
        <v>Banglore</v>
      </c>
      <c r="Q8" s="1" t="str">
        <v>Stock</v>
      </c>
      <c r="R8" s="1" t="str">
        <v>OutStation</v>
      </c>
      <c r="S8" s="1">
        <f t="shared" si="1"/>
        <v>5</v>
      </c>
    </row>
    <row r="9" spans="1:19" x14ac:dyDescent="0.25">
      <c r="A9" s="1">
        <v>329950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8</v>
      </c>
      <c r="L9" s="1" t="str">
        <v>AURIGINE ONCO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(11-10-2025)</v>
      </c>
      <c r="R9" s="1" t="str">
        <v>OutStation</v>
      </c>
      <c r="S9" s="1">
        <f t="shared" si="1"/>
        <v>8</v>
      </c>
    </row>
    <row r="10" spans="1:19" x14ac:dyDescent="0.25">
      <c r="A10" s="68">
        <v>334330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4</v>
      </c>
      <c r="L10" s="68" t="str">
        <v>BARC</v>
      </c>
      <c r="M10" s="68">
        <v>-20</v>
      </c>
      <c r="N10" s="68" t="str">
        <v>DHARMACON</v>
      </c>
      <c r="O10" s="68">
        <v>0</v>
      </c>
      <c r="P10" s="68" t="str">
        <v>Mumbai</v>
      </c>
      <c r="Q10" s="68" t="str">
        <v>PO Awaited</v>
      </c>
      <c r="R10" s="68" t="str">
        <v>OutStation</v>
      </c>
      <c r="S10" s="68">
        <f t="shared" si="1"/>
        <v>4</v>
      </c>
    </row>
    <row r="11" spans="1:19" x14ac:dyDescent="0.25">
      <c r="A11" s="1">
        <v>348206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7</v>
      </c>
      <c r="L11" s="1" t="str">
        <v>BARC</v>
      </c>
      <c r="M11" s="1">
        <v>4</v>
      </c>
      <c r="N11" s="1" t="str">
        <v>BioLegend</v>
      </c>
      <c r="O11" s="1">
        <v>0</v>
      </c>
      <c r="P11" s="1" t="str">
        <v>Mumbai</v>
      </c>
      <c r="Q11" s="1" t="str">
        <v>Saturday (11-10-2025)</v>
      </c>
      <c r="R11" s="1" t="str">
        <v>OutStation</v>
      </c>
      <c r="S11" s="1">
        <f t="shared" si="1"/>
        <v>7</v>
      </c>
    </row>
    <row r="12" spans="1:19" x14ac:dyDescent="0.25">
      <c r="A12" s="1">
        <v>351336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1</v>
      </c>
      <c r="L12" s="1" t="str">
        <v>BHARAT BIOTECH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 (11-10-2025)</v>
      </c>
      <c r="R12" s="1" t="str">
        <v>OutStation</v>
      </c>
      <c r="S12" s="1">
        <f t="shared" si="1"/>
        <v>1</v>
      </c>
    </row>
    <row r="13" spans="1:19" x14ac:dyDescent="0.25">
      <c r="A13" s="1">
        <v>352318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 t="str">
        <v>Priyanka Madam</v>
      </c>
      <c r="I13" s="1" t="str">
        <v>Local</v>
      </c>
      <c r="K13" s="1">
        <f t="shared" si="0"/>
        <v>3</v>
      </c>
      <c r="L13" s="1" t="str">
        <v>BIO SOLUTION</v>
      </c>
      <c r="M13" s="1" t="str">
        <v>rt</v>
      </c>
      <c r="N13" s="1" t="str">
        <v>BioLegend</v>
      </c>
      <c r="O13" s="1" t="str">
        <v>Extra Received</v>
      </c>
      <c r="P13" s="1" t="str">
        <v>Hyderabad</v>
      </c>
      <c r="Q13" s="1" t="str">
        <v>Saturday (11-10-2025)</v>
      </c>
      <c r="R13" s="1" t="str">
        <v>OutStation</v>
      </c>
      <c r="S13" s="1">
        <f t="shared" si="1"/>
        <v>3</v>
      </c>
    </row>
    <row r="14" spans="1:19" x14ac:dyDescent="0.25">
      <c r="A14" s="68">
        <v>900007707</v>
      </c>
      <c r="B14" s="68">
        <v>1</v>
      </c>
      <c r="C14" s="68" t="str">
        <v>APOLLO CHENNAI</v>
      </c>
      <c r="D14" s="68">
        <v>4</v>
      </c>
      <c r="E14" s="68" t="str">
        <v>BioLegend</v>
      </c>
      <c r="F14" s="68">
        <v>0</v>
      </c>
      <c r="G14" s="68" t="str">
        <v>CHENNAI</v>
      </c>
      <c r="H14" s="68" t="str">
        <v>PO Awaited</v>
      </c>
      <c r="I14" s="68" t="str">
        <v>OutStation</v>
      </c>
      <c r="K14" s="68">
        <f t="shared" si="0"/>
        <v>4</v>
      </c>
      <c r="L14" s="68" t="str">
        <v>BIO SOLUTION</v>
      </c>
      <c r="M14" s="68">
        <v>4</v>
      </c>
      <c r="N14" s="68" t="str">
        <v>BioLegend</v>
      </c>
      <c r="O14" s="68">
        <v>0</v>
      </c>
      <c r="P14" s="68" t="str">
        <v>Hyderabad</v>
      </c>
      <c r="Q14" s="68" t="str">
        <v>Saturday (11-10-2025)</v>
      </c>
      <c r="R14" s="68" t="str">
        <v>OutStation</v>
      </c>
      <c r="S14" s="68">
        <f t="shared" si="1"/>
        <v>4</v>
      </c>
    </row>
    <row r="15" spans="1:19" x14ac:dyDescent="0.25">
      <c r="A15" s="1">
        <v>626812</v>
      </c>
      <c r="B15" s="1">
        <v>5</v>
      </c>
      <c r="C15" s="1" t="str">
        <v>AURIGINE ONCO</v>
      </c>
      <c r="D15" s="1">
        <v>4</v>
      </c>
      <c r="E15" s="1" t="str">
        <v>BioLegend</v>
      </c>
      <c r="F15" s="1" t="str">
        <v>for stock</v>
      </c>
      <c r="G15" s="1" t="str">
        <v>Banglore</v>
      </c>
      <c r="H15" s="1" t="str">
        <v>Stock</v>
      </c>
      <c r="I15" s="1" t="str">
        <v>OutStation</v>
      </c>
      <c r="K15" s="1">
        <f t="shared" si="0"/>
        <v>2</v>
      </c>
      <c r="L15" s="1" t="str">
        <v>BIONOVA</v>
      </c>
      <c r="M15" s="1">
        <v>4</v>
      </c>
      <c r="N15" s="1" t="str">
        <v>BioLegend</v>
      </c>
      <c r="O15" s="1">
        <v>0</v>
      </c>
      <c r="P15" s="1" t="str">
        <v>Banglore</v>
      </c>
      <c r="Q15" s="1" t="str">
        <v>Saturday (11-10-2025)</v>
      </c>
      <c r="R15" s="1" t="str">
        <v>OutStation</v>
      </c>
      <c r="S15" s="1">
        <f t="shared" si="1"/>
        <v>2</v>
      </c>
    </row>
    <row r="16" spans="1:19" x14ac:dyDescent="0.25">
      <c r="A16" s="1">
        <v>103134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 t="str">
        <v>Saturday (11-10-2025)</v>
      </c>
      <c r="I16" s="1" t="str">
        <v>OutStation</v>
      </c>
      <c r="K16" s="1">
        <f t="shared" si="0"/>
        <v>1</v>
      </c>
      <c r="L16" s="1" t="str">
        <v>HELIX</v>
      </c>
      <c r="M16" s="1">
        <v>-20</v>
      </c>
      <c r="N16" s="1" t="str">
        <v>BioLegend</v>
      </c>
      <c r="O16" s="1">
        <v>0</v>
      </c>
      <c r="P16" s="1" t="str">
        <v>Kerala</v>
      </c>
      <c r="Q16" s="1" t="str">
        <v>Saturday (11-10-2025)</v>
      </c>
      <c r="R16" s="1" t="str">
        <v>OutStation</v>
      </c>
      <c r="S16" s="1">
        <f t="shared" si="1"/>
        <v>1</v>
      </c>
    </row>
    <row r="17" spans="1:19" x14ac:dyDescent="0.25">
      <c r="A17" s="1">
        <v>300306</v>
      </c>
      <c r="B17" s="1">
        <v>2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 t="str">
        <v>Saturday (11-10-2025)</v>
      </c>
      <c r="I17" s="1" t="str">
        <v>OutStation</v>
      </c>
      <c r="K17" s="1">
        <f t="shared" si="0"/>
        <v>1</v>
      </c>
      <c r="L17" s="1" t="str">
        <v>ICGEB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1</v>
      </c>
    </row>
    <row r="18" spans="1:19" x14ac:dyDescent="0.25">
      <c r="A18" s="1">
        <v>318340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 t="str">
        <v>Saturday (11-10-2025)</v>
      </c>
      <c r="I18" s="1" t="str">
        <v>OutStation</v>
      </c>
      <c r="K18" s="1">
        <f t="shared" si="0"/>
        <v>1</v>
      </c>
      <c r="L18" s="1" t="str">
        <v>IISER PUNE</v>
      </c>
      <c r="M18" s="1">
        <v>-20</v>
      </c>
      <c r="N18" s="1" t="str">
        <v>DHARMACON</v>
      </c>
      <c r="O18" s="1">
        <v>0</v>
      </c>
      <c r="P18" s="1" t="str">
        <v>Pune</v>
      </c>
      <c r="Q18" s="1" t="str">
        <v>Saturday (11-10-2025)</v>
      </c>
      <c r="R18" s="1" t="str">
        <v>OutStation</v>
      </c>
      <c r="S18" s="1">
        <f t="shared" si="1"/>
        <v>1</v>
      </c>
    </row>
    <row r="19" spans="1:19" x14ac:dyDescent="0.25">
      <c r="A19" s="1">
        <v>400171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(11-10-2025)</v>
      </c>
      <c r="I19" s="1" t="str">
        <v>OutStation</v>
      </c>
      <c r="K19" s="1">
        <f t="shared" si="0"/>
        <v>2</v>
      </c>
      <c r="L19" s="1" t="str">
        <v>IIT BOMBAY</v>
      </c>
      <c r="M19" s="1">
        <v>4</v>
      </c>
      <c r="N19" s="1" t="str">
        <v>BioLegend</v>
      </c>
      <c r="O19" s="1">
        <v>0</v>
      </c>
      <c r="P19" s="1" t="str">
        <v>Mumbai</v>
      </c>
      <c r="Q19" s="1" t="str">
        <v>Saturday (11-10-2025)</v>
      </c>
      <c r="R19" s="1" t="str">
        <v>OutStation</v>
      </c>
      <c r="S19" s="1">
        <f t="shared" si="1"/>
        <v>2</v>
      </c>
    </row>
    <row r="20" spans="1:19" x14ac:dyDescent="0.25">
      <c r="A20" s="1">
        <v>400655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 t="str">
        <v>Saturday (11-10-2025)</v>
      </c>
      <c r="I20" s="1" t="str">
        <v>OutStation</v>
      </c>
      <c r="K20" s="1">
        <f t="shared" si="0"/>
        <v>4</v>
      </c>
      <c r="L20" s="1" t="str">
        <v>ILBS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4</v>
      </c>
    </row>
    <row r="21" spans="1:19" x14ac:dyDescent="0.25">
      <c r="A21" s="1">
        <v>422302</v>
      </c>
      <c r="B21" s="1">
        <v>1</v>
      </c>
      <c r="C21" s="1" t="str">
        <v>AURIGINE ONCO</v>
      </c>
      <c r="D21" s="1">
        <v>4</v>
      </c>
      <c r="E21" s="1" t="str">
        <v>BioLegend</v>
      </c>
      <c r="F21" s="1">
        <v>0</v>
      </c>
      <c r="G21" s="1" t="str">
        <v>Banglore</v>
      </c>
      <c r="H21" s="1" t="str">
        <v>Saturday (11-10-2025)</v>
      </c>
      <c r="I21" s="1" t="str">
        <v>OutStation</v>
      </c>
      <c r="K21" s="1">
        <f t="shared" si="0"/>
        <v>7</v>
      </c>
      <c r="L21" s="1" t="str">
        <v>ILS</v>
      </c>
      <c r="M21" s="1">
        <v>-20</v>
      </c>
      <c r="N21" s="1" t="str">
        <v>DHARMACON</v>
      </c>
      <c r="O21" s="1">
        <v>0</v>
      </c>
      <c r="P21" s="1" t="str">
        <v>Bhuvneshwar</v>
      </c>
      <c r="Q21" s="1" t="str">
        <v>PO Awaited</v>
      </c>
      <c r="R21" s="1" t="str">
        <v>OutStation</v>
      </c>
      <c r="S21" s="1">
        <f t="shared" si="1"/>
        <v>7</v>
      </c>
    </row>
    <row r="22" spans="1:19" x14ac:dyDescent="0.25">
      <c r="A22" s="1" t="str">
        <v>CTM-1172738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33</v>
      </c>
      <c r="L22" s="1" t="str">
        <v>ILS</v>
      </c>
      <c r="M22" s="1">
        <v>4</v>
      </c>
      <c r="N22" s="1" t="str">
        <v>BioLegend</v>
      </c>
      <c r="O22" s="1">
        <v>0</v>
      </c>
      <c r="P22" s="1" t="str">
        <v>Bhuvneshwar</v>
      </c>
      <c r="Q22" s="1" t="str">
        <v>Saturday (11-10-2025)</v>
      </c>
      <c r="R22" s="1" t="str">
        <v>OutStation</v>
      </c>
      <c r="S22" s="1">
        <f t="shared" si="1"/>
        <v>33</v>
      </c>
    </row>
    <row r="23" spans="1:19" x14ac:dyDescent="0.25">
      <c r="A23" s="1" t="str">
        <v>CTM-1172741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ILS</v>
      </c>
      <c r="M23" s="1">
        <v>-20</v>
      </c>
      <c r="N23" s="1" t="str">
        <v>BioLegend</v>
      </c>
      <c r="O23" s="1">
        <v>0</v>
      </c>
      <c r="P23" s="1" t="str">
        <v>Bhuvneshwar</v>
      </c>
      <c r="Q23" s="1" t="str">
        <v>Saturday (11-10-2025)</v>
      </c>
      <c r="R23" s="1" t="str">
        <v>OutStation</v>
      </c>
      <c r="S23" s="1">
        <f t="shared" si="1"/>
        <v>2</v>
      </c>
    </row>
    <row r="24" spans="1:19" x14ac:dyDescent="0.25">
      <c r="A24" s="68" t="str">
        <v>CTM-1172744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2</v>
      </c>
      <c r="L24" s="68" t="str">
        <v>IMMUNEEL</v>
      </c>
      <c r="M24" s="68">
        <v>4</v>
      </c>
      <c r="N24" s="68" t="str">
        <v>BioLegend</v>
      </c>
      <c r="O24" s="68">
        <v>0</v>
      </c>
      <c r="P24" s="68" t="str">
        <v>Banglore</v>
      </c>
      <c r="Q24" s="68" t="str">
        <v>Saturday (11-10-2025)</v>
      </c>
      <c r="R24" s="68" t="str">
        <v>OutStation</v>
      </c>
      <c r="S24" s="68">
        <f t="shared" si="1"/>
        <v>2</v>
      </c>
    </row>
    <row r="25" spans="1:19" x14ac:dyDescent="0.25">
      <c r="A25" s="1" t="str">
        <v>CTM-1172745</v>
      </c>
      <c r="B25" s="1">
        <v>1</v>
      </c>
      <c r="C25" s="1" t="str">
        <v>BARC</v>
      </c>
      <c r="D25" s="1">
        <v>-20</v>
      </c>
      <c r="E25" s="1" t="str">
        <v>DHARMACON</v>
      </c>
      <c r="F25" s="1">
        <v>0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1</v>
      </c>
      <c r="L25" s="1" t="str">
        <v>JUBILANT</v>
      </c>
      <c r="M25" s="1">
        <v>-20</v>
      </c>
      <c r="N25" s="1" t="str">
        <v>BioLegend</v>
      </c>
      <c r="O25" s="1">
        <v>0</v>
      </c>
      <c r="P25" s="1" t="str">
        <v>Banglore</v>
      </c>
      <c r="Q25" s="1" t="str">
        <v>Saturday (11-10-2025)</v>
      </c>
      <c r="R25" s="1" t="str">
        <v>OutStation</v>
      </c>
      <c r="S25" s="1">
        <f t="shared" si="1"/>
        <v>1</v>
      </c>
    </row>
    <row r="26" spans="1:19" x14ac:dyDescent="0.25">
      <c r="A26" s="1">
        <v>406502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(11-10-2025)</v>
      </c>
      <c r="I26" s="1" t="str">
        <v>OutStation</v>
      </c>
      <c r="K26" s="1">
        <f t="shared" si="0"/>
        <v>1</v>
      </c>
      <c r="L26" s="1" t="str">
        <v>MANIPAL</v>
      </c>
      <c r="M26" s="1">
        <v>4</v>
      </c>
      <c r="N26" s="1" t="str">
        <v>BioLegend</v>
      </c>
      <c r="O26" s="1">
        <v>0</v>
      </c>
      <c r="P26" s="1" t="str">
        <v>Banglore</v>
      </c>
      <c r="Q26" s="1" t="str">
        <v>Saturday (11-10-2025)</v>
      </c>
      <c r="R26" s="1" t="str">
        <v>OutStation</v>
      </c>
      <c r="S26" s="1">
        <f t="shared" si="1"/>
        <v>1</v>
      </c>
    </row>
    <row r="27" spans="1:19" x14ac:dyDescent="0.25">
      <c r="A27" s="68">
        <v>406602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 t="str">
        <v>Saturday (11-10-2025)</v>
      </c>
      <c r="I27" s="68" t="str">
        <v>OutStation</v>
      </c>
      <c r="K27" s="68">
        <f t="shared" si="0"/>
        <v>1</v>
      </c>
      <c r="L27" s="68" t="str">
        <v>MANIPAL</v>
      </c>
      <c r="M27" s="68">
        <v>-20</v>
      </c>
      <c r="N27" s="68" t="str">
        <v>BioLegend</v>
      </c>
      <c r="O27" s="68">
        <v>0</v>
      </c>
      <c r="P27" s="68" t="str">
        <v>Banglore</v>
      </c>
      <c r="Q27" s="68" t="str">
        <v>Saturday (11-10-2025)</v>
      </c>
      <c r="R27" s="68" t="str">
        <v>OutStation</v>
      </c>
      <c r="S27" s="68">
        <f t="shared" si="1"/>
        <v>1</v>
      </c>
    </row>
    <row r="28" spans="1:19" x14ac:dyDescent="0.25">
      <c r="A28" s="1">
        <v>406702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 t="str">
        <v>Saturday (11-10-2025)</v>
      </c>
      <c r="I28" s="1" t="str">
        <v>OutStation</v>
      </c>
      <c r="K28" s="1">
        <f t="shared" si="0"/>
        <v>60</v>
      </c>
      <c r="L28" s="1" t="str">
        <v>MICRO VAPI</v>
      </c>
      <c r="M28" s="1">
        <v>4</v>
      </c>
      <c r="N28" s="1" t="str">
        <v>BioLegend</v>
      </c>
      <c r="O28" s="1">
        <v>0</v>
      </c>
      <c r="P28" s="1" t="str">
        <v>Gujrat</v>
      </c>
      <c r="Q28" s="1" t="str">
        <v>Saturday (11-10-2025)</v>
      </c>
      <c r="R28" s="1" t="str">
        <v>OutStation</v>
      </c>
      <c r="S28" s="1">
        <f t="shared" si="1"/>
        <v>60</v>
      </c>
    </row>
    <row r="29" spans="1:19" x14ac:dyDescent="0.25">
      <c r="A29" s="1">
        <v>406802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 t="str">
        <v>Saturday (11-10-2025)</v>
      </c>
      <c r="I29" s="1" t="str">
        <v>OutStation</v>
      </c>
      <c r="K29" s="1">
        <f t="shared" si="0"/>
        <v>2</v>
      </c>
      <c r="L29" s="1" t="str">
        <v>MICRO VAPI</v>
      </c>
      <c r="M29" s="1">
        <v>-20</v>
      </c>
      <c r="N29" s="1" t="str">
        <v>BioLegend</v>
      </c>
      <c r="O29" s="1">
        <v>0</v>
      </c>
      <c r="P29" s="1" t="str">
        <v>Gujrat</v>
      </c>
      <c r="Q29" s="1" t="str">
        <v>Saturday (11-10-2025)</v>
      </c>
      <c r="R29" s="1" t="str">
        <v>OutStation</v>
      </c>
      <c r="S29" s="1">
        <f t="shared" si="1"/>
        <v>2</v>
      </c>
    </row>
    <row r="30" spans="1:19" x14ac:dyDescent="0.25">
      <c r="A30" s="1">
        <v>406902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 t="str">
        <v>Saturday (11-10-2025)</v>
      </c>
      <c r="I30" s="1" t="str">
        <v>OutStation</v>
      </c>
      <c r="K30" s="1">
        <f t="shared" si="0"/>
        <v>20</v>
      </c>
      <c r="L30" s="1" t="str">
        <v>MICRO VAPI</v>
      </c>
      <c r="M30" s="1" t="str">
        <v>RT</v>
      </c>
      <c r="N30" s="1" t="str">
        <v>BioLegend</v>
      </c>
      <c r="O30" s="1">
        <v>0</v>
      </c>
      <c r="P30" s="1" t="str">
        <v>Gujrat</v>
      </c>
      <c r="Q30" s="1" t="str">
        <v>Saturday (11-10-2025)</v>
      </c>
      <c r="R30" s="1" t="str">
        <v>OutStation</v>
      </c>
      <c r="S30" s="1">
        <f t="shared" si="1"/>
        <v>20</v>
      </c>
    </row>
    <row r="31" spans="1:19" x14ac:dyDescent="0.25">
      <c r="A31" s="1">
        <v>407002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 t="str">
        <v>Saturday (11-10-2025)</v>
      </c>
      <c r="I31" s="1" t="str">
        <v>OutStation</v>
      </c>
      <c r="K31" s="1">
        <f t="shared" si="0"/>
        <v>1</v>
      </c>
      <c r="L31" s="1" t="str">
        <v>NBRC</v>
      </c>
      <c r="M31" s="1">
        <v>-20</v>
      </c>
      <c r="N31" s="1" t="str">
        <v>DHARMACON</v>
      </c>
      <c r="O31" s="1">
        <v>0</v>
      </c>
      <c r="P31" s="1" t="str">
        <v>Manesar</v>
      </c>
      <c r="Q31" s="1" t="str">
        <v>Priyanka Madam</v>
      </c>
      <c r="R31" s="1" t="str">
        <v>Local</v>
      </c>
      <c r="S31" s="1">
        <f t="shared" si="1"/>
        <v>1</v>
      </c>
    </row>
    <row r="32" spans="1:19" x14ac:dyDescent="0.25">
      <c r="A32" s="1">
        <v>407102</v>
      </c>
      <c r="B32" s="1">
        <v>1</v>
      </c>
      <c r="C32" s="1" t="str">
        <v>BARC</v>
      </c>
      <c r="D32" s="1">
        <v>4</v>
      </c>
      <c r="E32" s="1" t="str">
        <v>BioLegend</v>
      </c>
      <c r="F32" s="1">
        <v>0</v>
      </c>
      <c r="G32" s="1" t="str">
        <v>Mumbai</v>
      </c>
      <c r="H32" s="1" t="str">
        <v>Saturday (11-10-2025)</v>
      </c>
      <c r="I32" s="1" t="str">
        <v>OutStation</v>
      </c>
      <c r="K32" s="1">
        <f t="shared" si="0"/>
        <v>2</v>
      </c>
      <c r="L32" s="1" t="str">
        <v>NCBS</v>
      </c>
      <c r="M32" s="1">
        <v>-20</v>
      </c>
      <c r="N32" s="1" t="str">
        <v>DHARMACON</v>
      </c>
      <c r="O32" s="1">
        <v>0</v>
      </c>
      <c r="P32" s="1" t="str">
        <v>Banglore</v>
      </c>
      <c r="Q32" s="1" t="str">
        <v>PO Awaited</v>
      </c>
      <c r="R32" s="1" t="str">
        <v>OutStation</v>
      </c>
      <c r="S32" s="1">
        <f t="shared" si="1"/>
        <v>2</v>
      </c>
    </row>
    <row r="33" spans="1:19" x14ac:dyDescent="0.25">
      <c r="A33" s="1">
        <v>505810</v>
      </c>
      <c r="B33" s="1">
        <v>1</v>
      </c>
      <c r="C33" s="1" t="str">
        <v>BHARAT BIOTECH</v>
      </c>
      <c r="D33" s="1">
        <v>4</v>
      </c>
      <c r="E33" s="1" t="str">
        <v>BioLegend</v>
      </c>
      <c r="F33" s="1">
        <v>0</v>
      </c>
      <c r="G33" s="1" t="str">
        <v>Hyderabad</v>
      </c>
      <c r="H33" s="1" t="str">
        <v>Saturday (11-10-2025)</v>
      </c>
      <c r="I33" s="1" t="str">
        <v>OutStation</v>
      </c>
      <c r="K33" s="1">
        <f t="shared" si="0"/>
        <v>2</v>
      </c>
      <c r="L33" s="1" t="str">
        <v>NII</v>
      </c>
      <c r="M33" s="1" t="str">
        <v>RT</v>
      </c>
      <c r="N33" s="1" t="str">
        <v>SARTORIUS</v>
      </c>
      <c r="O33" s="1">
        <v>0</v>
      </c>
      <c r="P33" s="1" t="str">
        <v>Delhi</v>
      </c>
      <c r="Q33" s="1" t="str">
        <v>Priyanka Madam</v>
      </c>
      <c r="R33" s="1" t="str">
        <v>Local</v>
      </c>
      <c r="S33" s="1">
        <f t="shared" si="1"/>
        <v>2</v>
      </c>
    </row>
    <row r="34" spans="1:19" x14ac:dyDescent="0.25">
      <c r="A34" s="1">
        <v>421601</v>
      </c>
      <c r="B34" s="1">
        <v>3</v>
      </c>
      <c r="C34" s="1" t="str">
        <v>BIO SOLUTION</v>
      </c>
      <c r="D34" s="1" t="str">
        <v>rt</v>
      </c>
      <c r="E34" s="1" t="str">
        <v>BioLegend</v>
      </c>
      <c r="F34" s="1" t="str">
        <v>Extra Received</v>
      </c>
      <c r="G34" s="1" t="str">
        <v>Hyderabad</v>
      </c>
      <c r="H34" s="1" t="str">
        <v>Saturday (11-10-2025)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NIV</v>
      </c>
      <c r="M34" s="1">
        <v>4</v>
      </c>
      <c r="N34" s="1" t="str">
        <v>BioLegend</v>
      </c>
      <c r="O34" s="1" t="str">
        <v>SAMPLE</v>
      </c>
      <c r="P34" s="1" t="str">
        <v>Pune</v>
      </c>
      <c r="Q34" s="1" t="str">
        <v>SAMPLE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405202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 (11-10-2025)</v>
      </c>
      <c r="I35" s="1" t="str">
        <v>OutStation</v>
      </c>
      <c r="K35" s="1">
        <f t="shared" si="2"/>
        <v>1</v>
      </c>
      <c r="L35" s="1" t="str">
        <v>NNF</v>
      </c>
      <c r="M35" s="1">
        <v>-20</v>
      </c>
      <c r="N35" s="1" t="str">
        <v>Targetmol</v>
      </c>
      <c r="O35" s="1">
        <v>0</v>
      </c>
      <c r="P35" s="1" t="str">
        <v>Banglore</v>
      </c>
      <c r="Q35" s="1" t="str">
        <v>Sample and Back Order</v>
      </c>
      <c r="R35" s="1" t="str">
        <v>OutStation</v>
      </c>
      <c r="S35" s="1">
        <f t="shared" si="3"/>
        <v>1</v>
      </c>
    </row>
    <row r="36" spans="1:19" x14ac:dyDescent="0.25">
      <c r="A36" s="1">
        <v>420403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 (11-10-2025)</v>
      </c>
      <c r="I36" s="1" t="str">
        <v>OutStation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420801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 t="str">
        <v>Saturday (11-10-2025)</v>
      </c>
      <c r="I37" s="1" t="str">
        <v>OutStation</v>
      </c>
      <c r="K37" s="1">
        <f t="shared" si="2"/>
        <v>8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8</v>
      </c>
    </row>
    <row r="38" spans="1:19" x14ac:dyDescent="0.25">
      <c r="A38" s="1">
        <v>426002</v>
      </c>
      <c r="B38" s="1">
        <v>1</v>
      </c>
      <c r="C38" s="1" t="str">
        <v>BIO SOLUTION</v>
      </c>
      <c r="D38" s="1">
        <v>4</v>
      </c>
      <c r="E38" s="1" t="str">
        <v>BioLegend</v>
      </c>
      <c r="F38" s="1">
        <v>0</v>
      </c>
      <c r="G38" s="1" t="str">
        <v>Hyderabad</v>
      </c>
      <c r="H38" s="1" t="str">
        <v>Saturday (11-10-2025)</v>
      </c>
      <c r="I38" s="1" t="str">
        <v>OutStation</v>
      </c>
      <c r="K38" s="1">
        <f t="shared" si="2"/>
        <v>13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13</v>
      </c>
    </row>
    <row r="39" spans="1:19" x14ac:dyDescent="0.25">
      <c r="A39" s="1">
        <v>101205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Saturday (11-10-2025)</v>
      </c>
      <c r="I39" s="1" t="str">
        <v>OutStation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>
        <v>123107</v>
      </c>
      <c r="B40" s="1">
        <v>1</v>
      </c>
      <c r="C40" s="1" t="str">
        <v>BIONOVA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Saturday (11-10-2025)</v>
      </c>
      <c r="I40" s="1" t="str">
        <v>OutStation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23</v>
      </c>
    </row>
    <row r="41" spans="1:19" x14ac:dyDescent="0.25">
      <c r="A41" s="1">
        <v>776702</v>
      </c>
      <c r="B41" s="1">
        <v>1</v>
      </c>
      <c r="C41" s="1" t="str">
        <v>HELIX</v>
      </c>
      <c r="D41" s="1">
        <v>-20</v>
      </c>
      <c r="E41" s="1" t="str">
        <v>BioLegend</v>
      </c>
      <c r="F41" s="1">
        <v>0</v>
      </c>
      <c r="G41" s="1" t="str">
        <v>Kerala</v>
      </c>
      <c r="H41" s="1" t="str">
        <v>Saturday (11-10-2025)</v>
      </c>
      <c r="I41" s="1" t="str">
        <v>OutStation</v>
      </c>
      <c r="K41" s="1">
        <f t="shared" si="2"/>
        <v>2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 (11-10-2025)</v>
      </c>
      <c r="R41" s="1" t="str">
        <v>OutStation</v>
      </c>
      <c r="S41" s="1">
        <f t="shared" si="3"/>
        <v>2</v>
      </c>
    </row>
    <row r="42" spans="1:19" x14ac:dyDescent="0.25">
      <c r="A42" s="1">
        <v>307616</v>
      </c>
      <c r="B42" s="1">
        <v>1</v>
      </c>
      <c r="C42" s="1" t="str">
        <v>ICGEB</v>
      </c>
      <c r="D42" s="1">
        <v>4</v>
      </c>
      <c r="E42" s="1" t="str">
        <v>BioLegend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1</v>
      </c>
      <c r="L42" s="1" t="str">
        <v>PRIYANKA MADAM</v>
      </c>
      <c r="M42" s="1">
        <v>4</v>
      </c>
      <c r="N42" s="1" t="str">
        <v>BioLegend</v>
      </c>
      <c r="O42" s="1">
        <v>0</v>
      </c>
      <c r="P42" s="1" t="str">
        <v>Delhi</v>
      </c>
      <c r="Q42" s="1" t="str">
        <v>Priyanka Madam</v>
      </c>
      <c r="R42" s="1" t="str">
        <v>Local</v>
      </c>
      <c r="S42" s="1">
        <f t="shared" si="3"/>
        <v>1</v>
      </c>
    </row>
    <row r="43" spans="1:19" x14ac:dyDescent="0.25">
      <c r="A43" s="1" t="str">
        <v>CTM-1192962</v>
      </c>
      <c r="B43" s="1">
        <v>1</v>
      </c>
      <c r="C43" s="1" t="str">
        <v>IISER PUNE</v>
      </c>
      <c r="D43" s="1">
        <v>-20</v>
      </c>
      <c r="E43" s="1" t="str">
        <v>DHARMACON</v>
      </c>
      <c r="F43" s="1">
        <v>0</v>
      </c>
      <c r="G43" s="1" t="str">
        <v>Pune</v>
      </c>
      <c r="H43" s="1" t="str">
        <v>Saturday (11-10-2025)</v>
      </c>
      <c r="I43" s="1" t="str">
        <v>OutStation</v>
      </c>
      <c r="K43" s="1">
        <f t="shared" si="2"/>
        <v>4</v>
      </c>
      <c r="L43" s="1" t="str">
        <v>RG SONS</v>
      </c>
      <c r="M43" s="1" t="str">
        <v>RT</v>
      </c>
      <c r="N43" s="1" t="str">
        <v>Sartorius</v>
      </c>
      <c r="O43" s="1">
        <v>0</v>
      </c>
      <c r="P43" s="1" t="str">
        <v>Lucknow</v>
      </c>
      <c r="Q43" s="1" t="str">
        <v>Saturday (11-10-2025)</v>
      </c>
      <c r="R43" s="1" t="str">
        <v>OutStation</v>
      </c>
      <c r="S43" s="1">
        <f t="shared" si="3"/>
        <v>4</v>
      </c>
    </row>
    <row r="44" spans="1:19" x14ac:dyDescent="0.25">
      <c r="A44" s="1">
        <v>104733</v>
      </c>
      <c r="B44" s="1">
        <v>1</v>
      </c>
      <c r="C44" s="1" t="str">
        <v>IIT BOMBAY</v>
      </c>
      <c r="D44" s="1">
        <v>4</v>
      </c>
      <c r="E44" s="1" t="str">
        <v>BioLegend</v>
      </c>
      <c r="F44" s="1">
        <v>0</v>
      </c>
      <c r="G44" s="1" t="str">
        <v>Mumbai</v>
      </c>
      <c r="H44" s="1" t="str">
        <v>Saturday (11-10-2025)</v>
      </c>
      <c r="I44" s="1" t="str">
        <v>OutStation</v>
      </c>
      <c r="K44" s="1">
        <f t="shared" si="2"/>
        <v>2</v>
      </c>
      <c r="L44" s="1" t="str">
        <v>RG SONS</v>
      </c>
      <c r="M44" s="1">
        <v>4</v>
      </c>
      <c r="N44" s="1" t="str">
        <v>BioLegend</v>
      </c>
      <c r="O44" s="1">
        <v>0</v>
      </c>
      <c r="P44" s="1" t="str">
        <v>Lucknow</v>
      </c>
      <c r="Q44" s="1" t="str">
        <v>Saturday (11-10-2025)</v>
      </c>
      <c r="R44" s="1" t="str">
        <v>OutStation</v>
      </c>
      <c r="S44" s="1">
        <f t="shared" si="3"/>
        <v>2</v>
      </c>
    </row>
    <row r="45" spans="1:19" x14ac:dyDescent="0.25">
      <c r="A45" s="1">
        <v>124625</v>
      </c>
      <c r="B45" s="1">
        <v>1</v>
      </c>
      <c r="C45" s="1" t="str">
        <v>IIT BOMBAY</v>
      </c>
      <c r="D45" s="1">
        <v>4</v>
      </c>
      <c r="E45" s="1" t="str">
        <v>BioLegend</v>
      </c>
      <c r="F45" s="1">
        <v>0</v>
      </c>
      <c r="G45" s="1" t="str">
        <v>Mumbai</v>
      </c>
      <c r="H45" s="1" t="str">
        <v>Saturday (11-10-2025)</v>
      </c>
      <c r="I45" s="1" t="str">
        <v>OutStation</v>
      </c>
      <c r="K45" s="1">
        <f t="shared" si="2"/>
        <v>1</v>
      </c>
      <c r="L45" s="1" t="str">
        <v>RG SONS</v>
      </c>
      <c r="M45" s="1">
        <v>-20</v>
      </c>
      <c r="N45" s="1" t="str">
        <v>BioLegend</v>
      </c>
      <c r="O45" s="1">
        <v>0</v>
      </c>
      <c r="P45" s="1" t="str">
        <v>Lucknow</v>
      </c>
      <c r="Q45" s="1" t="str">
        <v>Saturday (11-10-2025)</v>
      </c>
      <c r="R45" s="1" t="str">
        <v>OutStation</v>
      </c>
      <c r="S45" s="1">
        <f t="shared" si="3"/>
        <v>1</v>
      </c>
    </row>
    <row r="46" spans="1:19" x14ac:dyDescent="0.25">
      <c r="A46" s="1">
        <v>101222</v>
      </c>
      <c r="B46" s="1">
        <v>1</v>
      </c>
      <c r="C46" s="1" t="str">
        <v>ILBS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2</v>
      </c>
      <c r="L46" s="1" t="str">
        <v>RGCB</v>
      </c>
      <c r="M46" s="1">
        <v>4</v>
      </c>
      <c r="N46" s="1" t="str">
        <v>BioLegend</v>
      </c>
      <c r="O46" s="1">
        <v>0</v>
      </c>
      <c r="P46" s="1" t="str">
        <v>Kerala</v>
      </c>
      <c r="Q46" s="1" t="str">
        <v>Back Order</v>
      </c>
      <c r="R46" s="1" t="str">
        <v>OutStation</v>
      </c>
      <c r="S46" s="1">
        <f t="shared" si="3"/>
        <v>2</v>
      </c>
    </row>
    <row r="47" spans="1:19" x14ac:dyDescent="0.25">
      <c r="A47" s="1">
        <v>123127</v>
      </c>
      <c r="B47" s="1">
        <v>1</v>
      </c>
      <c r="C47" s="1" t="str">
        <v>ILBS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1</v>
      </c>
      <c r="L47" s="1" t="str">
        <v>SAI LIFE</v>
      </c>
      <c r="M47" s="1">
        <v>-20</v>
      </c>
      <c r="N47" s="1" t="str">
        <v>BioLegend</v>
      </c>
      <c r="O47" s="1">
        <v>0</v>
      </c>
      <c r="P47" s="1" t="str">
        <v>Pune</v>
      </c>
      <c r="Q47" s="1" t="str">
        <v>Saturday (11-10-2025)</v>
      </c>
      <c r="R47" s="1" t="str">
        <v>OutStation</v>
      </c>
      <c r="S47" s="1">
        <f t="shared" si="3"/>
        <v>1</v>
      </c>
    </row>
    <row r="48" spans="1:19" x14ac:dyDescent="0.25">
      <c r="A48" s="1">
        <v>406403</v>
      </c>
      <c r="B48" s="1">
        <v>1</v>
      </c>
      <c r="C48" s="1" t="str">
        <v>ILBS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5</v>
      </c>
      <c r="L48" s="1" t="str">
        <v>Sample (PM)</v>
      </c>
      <c r="M48" s="1">
        <v>4</v>
      </c>
      <c r="N48" s="1" t="str">
        <v>Hansa Biomed</v>
      </c>
      <c r="O48" s="1" t="str">
        <v>Priyanka Madam</v>
      </c>
      <c r="P48" s="1" t="str">
        <v>delhi</v>
      </c>
      <c r="Q48" s="1" t="str">
        <v>Priyanka Madam</v>
      </c>
      <c r="R48" s="1" t="str">
        <v>Local</v>
      </c>
      <c r="S48" s="1">
        <f t="shared" si="3"/>
        <v>5</v>
      </c>
    </row>
    <row r="49" spans="1:19" x14ac:dyDescent="0.25">
      <c r="A49" s="1">
        <v>406421</v>
      </c>
      <c r="B49" s="1">
        <v>1</v>
      </c>
      <c r="C49" s="1" t="str">
        <v>ILBS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SOUTH CAMPUS</v>
      </c>
      <c r="M49" s="1" t="str">
        <v>RT</v>
      </c>
      <c r="N49" s="1" t="str">
        <v>HOEFER</v>
      </c>
      <c r="O49" s="1">
        <v>0</v>
      </c>
      <c r="P49" s="1" t="str">
        <v>Delhi</v>
      </c>
      <c r="Q49" s="1" t="str">
        <v>Sample</v>
      </c>
      <c r="R49" s="1" t="str">
        <v>Local</v>
      </c>
      <c r="S49" s="1">
        <f t="shared" si="3"/>
        <v>2</v>
      </c>
    </row>
    <row r="50" spans="1:19" x14ac:dyDescent="0.25">
      <c r="A50" s="1" t="str">
        <v>L-019598-00-0005</v>
      </c>
      <c r="B50" s="1">
        <v>1</v>
      </c>
      <c r="C50" s="1" t="str">
        <v>ILS</v>
      </c>
      <c r="D50" s="1">
        <v>-20</v>
      </c>
      <c r="E50" s="1" t="str">
        <v>DHARMACON</v>
      </c>
      <c r="F50" s="1">
        <v>0</v>
      </c>
      <c r="G50" s="1" t="str">
        <v>Bhuvneshwar</v>
      </c>
      <c r="H50" s="1" t="str">
        <v>PO Awaited</v>
      </c>
      <c r="I50" s="1" t="str">
        <v>OutStation</v>
      </c>
      <c r="K50" s="1">
        <f t="shared" si="2"/>
        <v>2</v>
      </c>
      <c r="L50" s="1" t="str">
        <v>Stock</v>
      </c>
      <c r="M50" s="1">
        <v>4</v>
      </c>
      <c r="N50" s="1" t="str">
        <v>BioLegend</v>
      </c>
      <c r="O50" s="1" t="str">
        <v>Biocon Order Cancelled</v>
      </c>
      <c r="P50" s="1" t="str">
        <v>STOCK</v>
      </c>
      <c r="Q50" s="1" t="str">
        <v>stock</v>
      </c>
      <c r="R50" s="1" t="str">
        <v>STOCK</v>
      </c>
      <c r="S50" s="1">
        <f t="shared" si="3"/>
        <v>2</v>
      </c>
    </row>
    <row r="51" spans="1:19" x14ac:dyDescent="0.25">
      <c r="A51" s="1" t="str">
        <v>L-013680-01-0005</v>
      </c>
      <c r="B51" s="1">
        <v>1</v>
      </c>
      <c r="C51" s="1" t="str">
        <v>ILS</v>
      </c>
      <c r="D51" s="1">
        <v>-20</v>
      </c>
      <c r="E51" s="1" t="str">
        <v>DHARMACON</v>
      </c>
      <c r="F51" s="1">
        <v>0</v>
      </c>
      <c r="G51" s="1" t="str">
        <v>Bhuvneshwar</v>
      </c>
      <c r="H51" s="1" t="str">
        <v>PO Awaited</v>
      </c>
      <c r="I51" s="1" t="str">
        <v>OutStation</v>
      </c>
      <c r="K51" s="1">
        <f t="shared" si="2"/>
        <v>3</v>
      </c>
      <c r="L51" s="1" t="str">
        <v>STOCK</v>
      </c>
      <c r="M51" s="1">
        <v>4</v>
      </c>
      <c r="N51" s="1" t="str">
        <v>BioLegend</v>
      </c>
      <c r="O51" s="1" t="str">
        <v>FOC Informed By Priya Madam and informed to SM Sir</v>
      </c>
      <c r="P51" s="1" t="str">
        <v>STOCK</v>
      </c>
      <c r="Q51" s="1" t="str">
        <v>Stock</v>
      </c>
      <c r="R51" s="1" t="str">
        <v>STOCK</v>
      </c>
      <c r="S51" s="1">
        <f t="shared" si="3"/>
        <v>3</v>
      </c>
    </row>
    <row r="52" spans="1:19" x14ac:dyDescent="0.25">
      <c r="A52" s="68" t="str">
        <v>L-012078-00-0005</v>
      </c>
      <c r="B52" s="68">
        <v>1</v>
      </c>
      <c r="C52" s="68" t="str">
        <v>ILS</v>
      </c>
      <c r="D52" s="68">
        <v>-20</v>
      </c>
      <c r="E52" s="68" t="str">
        <v>DHARMACON</v>
      </c>
      <c r="F52" s="68">
        <v>0</v>
      </c>
      <c r="G52" s="68" t="str">
        <v>Bhuvneshwar</v>
      </c>
      <c r="H52" s="68" t="str">
        <v>PO Awaited</v>
      </c>
      <c r="I52" s="68" t="str">
        <v>OutStation</v>
      </c>
      <c r="K52" s="68">
        <f t="shared" si="2"/>
        <v>1</v>
      </c>
      <c r="L52" s="68" t="str">
        <v>stock</v>
      </c>
      <c r="M52" s="68">
        <v>-20</v>
      </c>
      <c r="N52" s="68" t="str">
        <v>Dharmacon</v>
      </c>
      <c r="O52" s="68" t="str">
        <v>Extra Item Purchased (Informed by Dharmendra Sir)</v>
      </c>
      <c r="P52" s="68" t="str">
        <v>STOCK</v>
      </c>
      <c r="Q52" s="68" t="str">
        <v>Stock</v>
      </c>
      <c r="R52" s="68" t="str">
        <v>STOCK</v>
      </c>
      <c r="S52" s="68">
        <f t="shared" si="3"/>
        <v>1</v>
      </c>
    </row>
    <row r="53" spans="1:19" x14ac:dyDescent="0.25">
      <c r="A53" s="1" t="str">
        <v>L-003030-00-0005</v>
      </c>
      <c r="B53" s="1">
        <v>1</v>
      </c>
      <c r="C53" s="1" t="str">
        <v>ILS</v>
      </c>
      <c r="D53" s="1">
        <v>-20</v>
      </c>
      <c r="E53" s="1" t="str">
        <v>DHARMACON</v>
      </c>
      <c r="F53" s="1">
        <v>0</v>
      </c>
      <c r="G53" s="1" t="str">
        <v>Bhuvneshwar</v>
      </c>
      <c r="H53" s="1" t="str">
        <v>PO Awaited</v>
      </c>
      <c r="I53" s="1" t="str">
        <v>OutStation</v>
      </c>
      <c r="K53" s="1">
        <f t="shared" si="2"/>
        <v>2</v>
      </c>
      <c r="L53" s="1" t="str">
        <v>STOCK</v>
      </c>
      <c r="M53" s="1" t="str">
        <v>RT</v>
      </c>
      <c r="N53" s="1" t="str">
        <v>Revvity</v>
      </c>
      <c r="O53" s="1" t="str">
        <v>MACHINE (PRIYANKA MADAM)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x14ac:dyDescent="0.25">
      <c r="A54" s="1" t="str">
        <v>L-004920-01-0005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1</v>
      </c>
      <c r="L54" s="1" t="str">
        <v>STOCK</v>
      </c>
      <c r="M54" s="1">
        <v>4</v>
      </c>
      <c r="N54" s="1" t="str">
        <v>BioLegend</v>
      </c>
      <c r="O54" s="1" t="str">
        <v>Return From Bio Health (Extra Purchase infromed by Priynka Madam)</v>
      </c>
      <c r="P54" s="1" t="str">
        <v>STOCK</v>
      </c>
      <c r="Q54" s="1" t="str">
        <v>Priyanka Madam</v>
      </c>
      <c r="R54" s="1" t="str">
        <v>STOCK</v>
      </c>
      <c r="S54" s="1">
        <f t="shared" si="3"/>
        <v>1</v>
      </c>
    </row>
    <row r="55" spans="1:19" x14ac:dyDescent="0.25">
      <c r="A55" s="1" t="str">
        <v>L-003805-00-0005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5</v>
      </c>
      <c r="L55" s="1" t="str">
        <v>Stock</v>
      </c>
      <c r="M55" s="1">
        <v>4</v>
      </c>
      <c r="N55" s="1" t="str">
        <v>BioLegend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5</v>
      </c>
    </row>
    <row r="56" spans="1:19" x14ac:dyDescent="0.25">
      <c r="A56" s="1" t="str">
        <v>D-001810-10-05</v>
      </c>
      <c r="B56" s="1">
        <v>1</v>
      </c>
      <c r="C56" s="1" t="str">
        <v>ILS</v>
      </c>
      <c r="D56" s="1">
        <v>-20</v>
      </c>
      <c r="E56" s="1" t="str">
        <v>DHARMACON</v>
      </c>
      <c r="F56" s="1">
        <v>0</v>
      </c>
      <c r="G56" s="1" t="str">
        <v>Bhuvneshwar</v>
      </c>
      <c r="H56" s="1" t="str">
        <v>PO Awaited</v>
      </c>
      <c r="I56" s="1" t="str">
        <v>OutStation</v>
      </c>
      <c r="K56" s="1">
        <f t="shared" si="2"/>
        <v>1</v>
      </c>
      <c r="L56" s="1" t="str">
        <v>STOCK</v>
      </c>
      <c r="M56" s="1" t="str">
        <v>4</v>
      </c>
      <c r="N56" s="1" t="str">
        <v>BioLegend</v>
      </c>
      <c r="O56" s="1" t="str">
        <v>Extra Purchase By Priya Madam</v>
      </c>
      <c r="P56" s="1" t="str">
        <v>STOCK</v>
      </c>
      <c r="Q56" s="1" t="str">
        <v>Stock</v>
      </c>
      <c r="R56" s="1" t="str">
        <v>STOCK</v>
      </c>
      <c r="S56" s="1">
        <f t="shared" si="3"/>
        <v>1</v>
      </c>
    </row>
    <row r="57" spans="1:19" x14ac:dyDescent="0.25">
      <c r="A57" s="1">
        <v>100204</v>
      </c>
      <c r="B57" s="1">
        <v>1</v>
      </c>
      <c r="C57" s="1" t="str">
        <v>ILS</v>
      </c>
      <c r="D57" s="1">
        <v>4</v>
      </c>
      <c r="E57" s="1" t="str">
        <v>BioLegend</v>
      </c>
      <c r="F57" s="1">
        <v>0</v>
      </c>
      <c r="G57" s="1" t="str">
        <v>Bhuvneshwar</v>
      </c>
      <c r="H57" s="1" t="str">
        <v>Saturday (11-10-2025)</v>
      </c>
      <c r="I57" s="1" t="str">
        <v>OutStation</v>
      </c>
      <c r="K57" s="1">
        <f t="shared" si="2"/>
        <v>5</v>
      </c>
      <c r="L57" s="1" t="str">
        <v>Stock</v>
      </c>
      <c r="M57" s="1" t="str">
        <v>RT</v>
      </c>
      <c r="N57" s="1" t="str">
        <v>Biotium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5</v>
      </c>
    </row>
    <row r="58" spans="1:19" x14ac:dyDescent="0.25">
      <c r="A58" s="1">
        <v>100216</v>
      </c>
      <c r="B58" s="1">
        <v>1</v>
      </c>
      <c r="C58" s="1" t="str">
        <v>ILS</v>
      </c>
      <c r="D58" s="1">
        <v>4</v>
      </c>
      <c r="E58" s="1" t="str">
        <v>BioLegend</v>
      </c>
      <c r="F58" s="1">
        <v>0</v>
      </c>
      <c r="G58" s="1" t="str">
        <v>Bhuvneshwar</v>
      </c>
      <c r="H58" s="1" t="str">
        <v>Saturday (11-10-2025)</v>
      </c>
      <c r="I58" s="1" t="str">
        <v>OutStation</v>
      </c>
      <c r="K58" s="1">
        <f t="shared" si="2"/>
        <v>6</v>
      </c>
      <c r="L58" s="1" t="str">
        <v>STOCK</v>
      </c>
      <c r="M58" s="1">
        <v>4</v>
      </c>
      <c r="N58" s="1" t="str">
        <v>BioLegend</v>
      </c>
      <c r="O58" s="1" t="str">
        <v>Extra Received</v>
      </c>
      <c r="P58" s="1" t="str">
        <v>STOCK</v>
      </c>
      <c r="Q58" s="1" t="str">
        <v>Stock</v>
      </c>
      <c r="R58" s="1" t="str">
        <v>STOCK</v>
      </c>
      <c r="S58" s="1">
        <f t="shared" si="3"/>
        <v>6</v>
      </c>
    </row>
    <row r="59" spans="1:19" x14ac:dyDescent="0.25">
      <c r="A59" s="1">
        <v>100732</v>
      </c>
      <c r="B59" s="1">
        <v>1</v>
      </c>
      <c r="C59" s="1" t="str">
        <v>ILS</v>
      </c>
      <c r="D59" s="1">
        <v>4</v>
      </c>
      <c r="E59" s="1" t="str">
        <v>BioLegend</v>
      </c>
      <c r="F59" s="1">
        <v>0</v>
      </c>
      <c r="G59" s="1" t="str">
        <v>Bhuvneshwar</v>
      </c>
      <c r="H59" s="1" t="str">
        <v>Saturday (11-10-2025)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x14ac:dyDescent="0.25">
      <c r="A60" s="1">
        <v>101206</v>
      </c>
      <c r="B60" s="1">
        <v>1</v>
      </c>
      <c r="C60" s="1" t="str">
        <v>ILS</v>
      </c>
      <c r="D60" s="1">
        <v>4</v>
      </c>
      <c r="E60" s="1" t="str">
        <v>BioLegend</v>
      </c>
      <c r="F60" s="1">
        <v>0</v>
      </c>
      <c r="G60" s="1" t="str">
        <v>Bhuvneshwar</v>
      </c>
      <c r="H60" s="1" t="str">
        <v>Saturday (11-10-2025)</v>
      </c>
      <c r="I60" s="1" t="str">
        <v>OutStation</v>
      </c>
      <c r="K60" s="1">
        <f t="shared" si="2"/>
        <v>2</v>
      </c>
      <c r="L60" s="1" t="str">
        <v>STOCK</v>
      </c>
      <c r="M60" s="1">
        <v>-20</v>
      </c>
      <c r="N60" s="1" t="str">
        <v>Genei Lab</v>
      </c>
      <c r="O60" s="1" t="str">
        <v>One Piece Damaged received (Replacement received)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102711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 t="str">
        <v>Saturday (11-10-2025)</v>
      </c>
      <c r="I61" s="1" t="str">
        <v>OutStation</v>
      </c>
      <c r="K61" s="1">
        <f t="shared" si="2"/>
        <v>3</v>
      </c>
      <c r="L61" s="1" t="str">
        <v>STOCK</v>
      </c>
      <c r="M61" s="1">
        <v>-20</v>
      </c>
      <c r="N61" s="1" t="str">
        <v>Genei Lab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3</v>
      </c>
    </row>
    <row r="62" spans="1:19" x14ac:dyDescent="0.25">
      <c r="A62" s="1">
        <v>103116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 t="str">
        <v>Saturday (11-10-2025)</v>
      </c>
      <c r="I62" s="1" t="str">
        <v>OutStation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104732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 t="str">
        <v>Saturday (11-10-2025)</v>
      </c>
      <c r="I63" s="1" t="str">
        <v>OutStation</v>
      </c>
      <c r="K63" s="1">
        <f t="shared" si="2"/>
        <v>17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17</v>
      </c>
    </row>
    <row r="64" spans="1:19" x14ac:dyDescent="0.25">
      <c r="A64" s="1">
        <v>105012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 t="str">
        <v>Saturday (11-10-2025)</v>
      </c>
      <c r="I64" s="1" t="str">
        <v>OutStation</v>
      </c>
      <c r="K64" s="1">
        <f t="shared" si="2"/>
        <v>65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65</v>
      </c>
    </row>
    <row r="65" spans="1:19" x14ac:dyDescent="0.25">
      <c r="A65" s="1">
        <v>105841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 t="str">
        <v>Saturday (11-10-2025)</v>
      </c>
      <c r="I65" s="1" t="str">
        <v>OutStation</v>
      </c>
      <c r="K65" s="1">
        <f t="shared" si="2"/>
        <v>27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27</v>
      </c>
    </row>
    <row r="66" spans="1:19" x14ac:dyDescent="0.25">
      <c r="A66" s="1">
        <v>107622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 t="str">
        <v>Saturday (11-10-2025)</v>
      </c>
      <c r="I66" s="1" t="str">
        <v>OutStation</v>
      </c>
      <c r="K66" s="1">
        <f t="shared" ref="K66:K72" si="4">SUMIFS(B:B,C:C, L66,D:D, M66,E:E, N66,F:F, O66,G:G, P66,H:H, Q66)</f>
        <v>18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18</v>
      </c>
    </row>
    <row r="67" spans="1:19" x14ac:dyDescent="0.25">
      <c r="A67" s="1">
        <v>108408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 t="str">
        <v>Saturday (11-10-2025)</v>
      </c>
      <c r="I67" s="1" t="str">
        <v>OutStation</v>
      </c>
      <c r="K67" s="1">
        <f t="shared" si="4"/>
        <v>2</v>
      </c>
      <c r="L67" s="1" t="str">
        <v>Stock</v>
      </c>
      <c r="M67" s="1">
        <v>4</v>
      </c>
      <c r="N67" s="1" t="str">
        <v>BioLegend</v>
      </c>
      <c r="O67" s="1" t="str">
        <v>Retrun From IGIB , Invoice Number 1058</v>
      </c>
      <c r="P67" s="1" t="str">
        <v>STOCK</v>
      </c>
      <c r="Q67" s="1" t="str">
        <v>Stock</v>
      </c>
      <c r="R67" s="1" t="str">
        <v>STOCK</v>
      </c>
      <c r="S67" s="1">
        <f t="shared" si="5"/>
        <v>2</v>
      </c>
    </row>
    <row r="68" spans="1:19" x14ac:dyDescent="0.25">
      <c r="A68" s="1">
        <v>112503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 t="str">
        <v>Saturday (11-10-2025)</v>
      </c>
      <c r="I68" s="1" t="str">
        <v>OutStation</v>
      </c>
      <c r="K68" s="1">
        <f t="shared" si="4"/>
        <v>1</v>
      </c>
      <c r="L68" s="1" t="str">
        <v>Stock</v>
      </c>
      <c r="M68" s="1">
        <v>4</v>
      </c>
      <c r="N68" s="1" t="str">
        <v>BioXcell</v>
      </c>
      <c r="O68" s="1">
        <v>0</v>
      </c>
      <c r="P68" s="1" t="str">
        <v>STOCK</v>
      </c>
      <c r="Q68" s="1" t="str">
        <v>Stock</v>
      </c>
      <c r="R68" s="1" t="str">
        <v>STOCK</v>
      </c>
      <c r="S68" s="1">
        <f t="shared" si="5"/>
        <v>1</v>
      </c>
    </row>
    <row r="69" spans="1:19" x14ac:dyDescent="0.25">
      <c r="A69" s="1">
        <v>116006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 t="str">
        <v>Saturday (11-10-2025)</v>
      </c>
      <c r="I69" s="1" t="str">
        <v>OutStation</v>
      </c>
      <c r="K69" s="1">
        <f t="shared" si="4"/>
        <v>2</v>
      </c>
      <c r="L69" s="1" t="str">
        <v>Stock</v>
      </c>
      <c r="M69" s="1">
        <v>4</v>
      </c>
      <c r="N69" s="1" t="str">
        <v>MP Bio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2</v>
      </c>
    </row>
    <row r="70" spans="1:19" x14ac:dyDescent="0.25">
      <c r="A70" s="1">
        <v>117318</v>
      </c>
      <c r="B70" s="1">
        <v>1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 t="str">
        <v>Saturday (11-10-2025)</v>
      </c>
      <c r="I70" s="1" t="str">
        <v>OutStation</v>
      </c>
      <c r="K70" s="1">
        <f t="shared" si="4"/>
        <v>14</v>
      </c>
      <c r="L70" s="1" t="str">
        <v>Stock</v>
      </c>
      <c r="M70" s="1">
        <v>4</v>
      </c>
      <c r="N70" s="1" t="str">
        <v>DHARMACON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14</v>
      </c>
    </row>
    <row r="71" spans="1:19" x14ac:dyDescent="0.25">
      <c r="A71" s="1">
        <v>123130</v>
      </c>
      <c r="B71" s="1">
        <v>2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 t="str">
        <v>Saturday (11-10-2025)</v>
      </c>
      <c r="I71" s="1" t="str">
        <v>OutStation</v>
      </c>
      <c r="K71" s="1">
        <f t="shared" si="4"/>
        <v>5</v>
      </c>
      <c r="L71" s="1" t="str">
        <v>Stock</v>
      </c>
      <c r="M71" s="1">
        <v>-20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5</v>
      </c>
    </row>
    <row r="72" spans="1:19" x14ac:dyDescent="0.25">
      <c r="A72" s="1">
        <v>126406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 t="str">
        <v>Saturday (11-10-2025)</v>
      </c>
      <c r="I72" s="1" t="str">
        <v>OutStation</v>
      </c>
      <c r="K72" s="1">
        <f t="shared" si="4"/>
        <v>6</v>
      </c>
      <c r="L72" s="1" t="str">
        <v>SUN PHARMA</v>
      </c>
      <c r="M72" s="1">
        <v>4</v>
      </c>
      <c r="N72" s="1" t="str">
        <v>BioLegend</v>
      </c>
      <c r="O72" s="1">
        <v>0</v>
      </c>
      <c r="P72" s="1" t="str">
        <v>Gujrat</v>
      </c>
      <c r="Q72" s="1" t="str">
        <v>Saturday (11-10-2025)</v>
      </c>
      <c r="R72" s="1" t="str">
        <v>OutStation</v>
      </c>
      <c r="S72" s="1">
        <f t="shared" si="5"/>
        <v>6</v>
      </c>
    </row>
    <row r="73" spans="1:19" x14ac:dyDescent="0.25">
      <c r="A73" s="1">
        <v>126422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 t="str">
        <v>Saturday (11-10-2025)</v>
      </c>
      <c r="I73" s="1" t="str">
        <v>OutStation</v>
      </c>
      <c r="K73" s="1">
        <f t="shared" ref="K73:K110" si="6">SUMIFS(B:B,C:C, L73,D:D, M73,E:E, N73,F:F, O73,G:G, P73,H:H, Q73)</f>
        <v>10</v>
      </c>
      <c r="L73" s="1" t="str">
        <v>SUN PHARMA</v>
      </c>
      <c r="M73" s="1">
        <v>-20</v>
      </c>
      <c r="N73" s="1" t="str">
        <v>MABTECH</v>
      </c>
      <c r="O73" s="1">
        <v>0</v>
      </c>
      <c r="P73" s="1" t="str">
        <v>Gujrat</v>
      </c>
      <c r="Q73" s="1">
        <v>0</v>
      </c>
      <c r="R73" s="1" t="str">
        <v>OutStation</v>
      </c>
      <c r="S73" s="1">
        <f t="shared" ref="S73:S110" si="7">SUMIFS(B:B,C:C, L73,D:D, M73,E:E, N73,F:F, O73,G:G, P73,H:H, Q73)</f>
        <v>10</v>
      </c>
    </row>
    <row r="74" spans="1:19" x14ac:dyDescent="0.25">
      <c r="A74" s="1">
        <v>141720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 t="str">
        <v>Saturday (11-10-2025)</v>
      </c>
      <c r="I74" s="1" t="str">
        <v>OutStation</v>
      </c>
      <c r="K74" s="1">
        <f t="shared" si="6"/>
        <v>2</v>
      </c>
      <c r="L74" s="1" t="str">
        <v>SUN PHARMA</v>
      </c>
      <c r="M74" s="1">
        <v>4</v>
      </c>
      <c r="N74" s="1" t="str">
        <v>MABTECH</v>
      </c>
      <c r="O74" s="1">
        <v>0</v>
      </c>
      <c r="P74" s="1" t="str">
        <v>Gujrat</v>
      </c>
      <c r="Q74" s="1">
        <v>0</v>
      </c>
      <c r="R74" s="1" t="str">
        <v>OutStation</v>
      </c>
      <c r="S74" s="1">
        <f t="shared" si="7"/>
        <v>2</v>
      </c>
    </row>
    <row r="75" spans="1:19" x14ac:dyDescent="0.25">
      <c r="A75" s="1">
        <v>159220</v>
      </c>
      <c r="B75" s="1">
        <v>1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 t="str">
        <v>Saturday (11-10-2025)</v>
      </c>
      <c r="I75" s="1" t="str">
        <v>OutStation</v>
      </c>
      <c r="K75" s="1">
        <f t="shared" si="6"/>
        <v>2</v>
      </c>
      <c r="L75" s="1" t="str">
        <v>SUPRV</v>
      </c>
      <c r="M75" s="1">
        <v>4</v>
      </c>
      <c r="N75" s="1" t="str">
        <v>BioLegend</v>
      </c>
      <c r="O75" s="1">
        <v>0</v>
      </c>
      <c r="P75" s="1" t="str">
        <v>Mumbai</v>
      </c>
      <c r="Q75" s="1" t="str">
        <v>Saturday (11-10-2025)</v>
      </c>
      <c r="R75" s="1" t="str">
        <v>OutStation</v>
      </c>
      <c r="S75" s="1">
        <f t="shared" si="7"/>
        <v>2</v>
      </c>
    </row>
    <row r="76" spans="1:19" x14ac:dyDescent="0.25">
      <c r="A76" s="1">
        <v>165804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 t="str">
        <v>Saturday (11-10-2025)</v>
      </c>
      <c r="I76" s="1" t="str">
        <v>OutStation</v>
      </c>
      <c r="K76" s="1">
        <f t="shared" si="6"/>
        <v>2</v>
      </c>
      <c r="L76" s="1" t="str">
        <v>SUPRV</v>
      </c>
      <c r="M76" s="1">
        <v>-20</v>
      </c>
      <c r="N76" s="1" t="str">
        <v>MABTECH</v>
      </c>
      <c r="O76" s="1">
        <v>0</v>
      </c>
      <c r="P76" s="1" t="str">
        <v>Mumbai</v>
      </c>
      <c r="Q76" s="1">
        <v>0</v>
      </c>
      <c r="R76" s="1" t="str">
        <v>OutStation</v>
      </c>
      <c r="S76" s="1">
        <f t="shared" si="7"/>
        <v>2</v>
      </c>
    </row>
    <row r="77" spans="1:19" x14ac:dyDescent="0.25">
      <c r="A77" s="1">
        <v>303403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 t="str">
        <v>Saturday (11-10-2025)</v>
      </c>
      <c r="I77" s="1" t="str">
        <v>OutStation</v>
      </c>
      <c r="K77" s="1">
        <f t="shared" si="6"/>
        <v>4</v>
      </c>
      <c r="L77" s="1" t="str">
        <v>UNKNOWN</v>
      </c>
      <c r="M77" s="1">
        <v>4</v>
      </c>
      <c r="N77" s="1" t="str">
        <v>BioLegend</v>
      </c>
      <c r="O77" s="1" t="str">
        <v>Demo Kit Mohan Sir (740811, 741146) 2 pcs Kit</v>
      </c>
      <c r="P77" s="1" t="str">
        <v>Unknown</v>
      </c>
      <c r="Q77" s="1" t="str">
        <v>Mohan Sir, (Demo)</v>
      </c>
      <c r="R77" s="1" t="str">
        <v>Unknown</v>
      </c>
      <c r="S77" s="1">
        <f t="shared" si="7"/>
        <v>4</v>
      </c>
    </row>
    <row r="78" spans="1:19" x14ac:dyDescent="0.25">
      <c r="A78" s="1">
        <v>336119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 t="str">
        <v>Saturday (11-10-2025)</v>
      </c>
      <c r="I78" s="1" t="str">
        <v>OutStation</v>
      </c>
      <c r="K78" s="1">
        <f t="shared" si="6"/>
        <v>1</v>
      </c>
      <c r="L78" s="1" t="str">
        <v>Unknown</v>
      </c>
      <c r="M78" s="1" t="str">
        <v>RT</v>
      </c>
      <c r="N78" s="1" t="str">
        <v>BioLegend</v>
      </c>
      <c r="O78" s="1" t="str">
        <v>Mohn Sir (Sample) Aurigine Onco</v>
      </c>
      <c r="P78" s="1" t="str">
        <v>Unknown</v>
      </c>
      <c r="Q78" s="1" t="str">
        <v>Mohan sir,(Sample) Aurigine Onco</v>
      </c>
      <c r="R78" s="1" t="str">
        <v>Unknown</v>
      </c>
      <c r="S78" s="1">
        <f t="shared" si="7"/>
        <v>1</v>
      </c>
    </row>
    <row r="79" spans="1:19" x14ac:dyDescent="0.25">
      <c r="A79" s="1">
        <v>347507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 t="str">
        <v>Saturday (11-10-2025)</v>
      </c>
      <c r="I79" s="1" t="str">
        <v>OutStation</v>
      </c>
      <c r="K79" s="1">
        <f t="shared" si="6"/>
        <v>1</v>
      </c>
      <c r="L79" s="1" t="str">
        <v>Unknown</v>
      </c>
      <c r="M79" s="1">
        <v>4</v>
      </c>
      <c r="N79" s="1" t="str">
        <v>BioLegend</v>
      </c>
      <c r="O79" s="1" t="str">
        <v>Mohn Sir (Sample) Aurigine Onco</v>
      </c>
      <c r="P79" s="1" t="str">
        <v>Unknown</v>
      </c>
      <c r="Q79" s="1" t="str">
        <v>Mohan sir,(Sample) Aurigine Onco</v>
      </c>
      <c r="R79" s="1" t="str">
        <v>Unknown</v>
      </c>
      <c r="S79" s="1">
        <f t="shared" si="7"/>
        <v>1</v>
      </c>
    </row>
    <row r="80" spans="1:19" x14ac:dyDescent="0.25">
      <c r="A80" s="1">
        <v>369905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 t="str">
        <v>Saturday (11-10-2025)</v>
      </c>
      <c r="I80" s="1" t="str">
        <v>OutStation</v>
      </c>
      <c r="K80" s="1">
        <f t="shared" si="6"/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f t="shared" si="7"/>
        <v>0</v>
      </c>
    </row>
    <row r="81" spans="1:19" x14ac:dyDescent="0.25">
      <c r="A81" s="1">
        <v>398202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 t="str">
        <v>Saturday (11-10-2025)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400647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 t="str">
        <v>Saturday (11-10-2025)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405301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 t="str">
        <v>Saturday (11-10-2025)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420801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 t="str">
        <v>Saturday (11-10-2025)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421002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 t="str">
        <v>Saturday (11-10-2025)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422501</v>
      </c>
      <c r="B86" s="1">
        <v>1</v>
      </c>
      <c r="C86" s="1" t="str">
        <v>ILS</v>
      </c>
      <c r="D86" s="1">
        <v>4</v>
      </c>
      <c r="E86" s="1" t="str">
        <v>BioLegend</v>
      </c>
      <c r="F86" s="1">
        <v>0</v>
      </c>
      <c r="G86" s="1" t="str">
        <v>Bhuvneshwar</v>
      </c>
      <c r="H86" s="1" t="str">
        <v>Saturday (11-10-2025)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423108</v>
      </c>
      <c r="B87" s="1">
        <v>1</v>
      </c>
      <c r="C87" s="1" t="str">
        <v>ILS</v>
      </c>
      <c r="D87" s="1">
        <v>-20</v>
      </c>
      <c r="E87" s="1" t="str">
        <v>BioLegend</v>
      </c>
      <c r="F87" s="1">
        <v>0</v>
      </c>
      <c r="G87" s="1" t="str">
        <v>Bhuvneshwar</v>
      </c>
      <c r="H87" s="1" t="str">
        <v>Saturday (11-10-2025)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423113</v>
      </c>
      <c r="B88" s="1">
        <v>1</v>
      </c>
      <c r="C88" s="1" t="str">
        <v>ILS</v>
      </c>
      <c r="D88" s="1">
        <v>-20</v>
      </c>
      <c r="E88" s="1" t="str">
        <v>BioLegend</v>
      </c>
      <c r="F88" s="1">
        <v>0</v>
      </c>
      <c r="G88" s="1" t="str">
        <v>Bhuvneshwar</v>
      </c>
      <c r="H88" s="1" t="str">
        <v>Saturday (11-10-2025)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424602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 t="str">
        <v>Saturday (11-10-2025)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502311</v>
      </c>
      <c r="B90" s="1">
        <v>1</v>
      </c>
      <c r="C90" s="1" t="str">
        <v>ILS</v>
      </c>
      <c r="D90" s="1">
        <v>4</v>
      </c>
      <c r="E90" s="1" t="str">
        <v>BioLegend</v>
      </c>
      <c r="F90" s="1">
        <v>0</v>
      </c>
      <c r="G90" s="1" t="str">
        <v>Bhuvneshwar</v>
      </c>
      <c r="H90" s="1" t="str">
        <v>Saturday (11-10-2025)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304128</v>
      </c>
      <c r="B91" s="1">
        <v>1</v>
      </c>
      <c r="C91" s="1" t="str">
        <v>IMMUNEEL</v>
      </c>
      <c r="D91" s="1">
        <v>4</v>
      </c>
      <c r="E91" s="1" t="str">
        <v>BioLegend</v>
      </c>
      <c r="F91" s="1">
        <v>0</v>
      </c>
      <c r="G91" s="1" t="str">
        <v>Banglore</v>
      </c>
      <c r="H91" s="1" t="str">
        <v>Saturday (11-10-2025)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331416</v>
      </c>
      <c r="B92" s="1">
        <v>1</v>
      </c>
      <c r="C92" s="1" t="str">
        <v>IMMUNEEL</v>
      </c>
      <c r="D92" s="1">
        <v>4</v>
      </c>
      <c r="E92" s="1" t="str">
        <v>BioLegend</v>
      </c>
      <c r="F92" s="1">
        <v>0</v>
      </c>
      <c r="G92" s="1" t="str">
        <v>Banglore</v>
      </c>
      <c r="H92" s="1" t="str">
        <v>Saturday (11-10-2025)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773302</v>
      </c>
      <c r="B93" s="1">
        <v>1</v>
      </c>
      <c r="C93" s="1" t="str">
        <v>JUBILANT</v>
      </c>
      <c r="D93" s="1">
        <v>-20</v>
      </c>
      <c r="E93" s="1" t="str">
        <v>BioLegend</v>
      </c>
      <c r="F93" s="1">
        <v>0</v>
      </c>
      <c r="G93" s="1" t="str">
        <v>Banglore</v>
      </c>
      <c r="H93" s="1" t="str">
        <v>Saturday (11-10-2025)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480058</v>
      </c>
      <c r="B94" s="1">
        <v>1</v>
      </c>
      <c r="C94" s="1" t="str">
        <v>MANIPAL</v>
      </c>
      <c r="D94" s="1">
        <v>4</v>
      </c>
      <c r="E94" s="1" t="str">
        <v>BioLegend</v>
      </c>
      <c r="F94" s="1">
        <v>0</v>
      </c>
      <c r="G94" s="1" t="str">
        <v>Banglore</v>
      </c>
      <c r="H94" s="1" t="str">
        <v>Saturday (11-10-2025)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574806</v>
      </c>
      <c r="B95" s="1">
        <v>1</v>
      </c>
      <c r="C95" s="1" t="str">
        <v>MANIPAL</v>
      </c>
      <c r="D95" s="1">
        <v>-20</v>
      </c>
      <c r="E95" s="1" t="str">
        <v>BioLegend</v>
      </c>
      <c r="F95" s="1">
        <v>0</v>
      </c>
      <c r="G95" s="1" t="str">
        <v>Banglore</v>
      </c>
      <c r="H95" s="1" t="str">
        <v>Saturday (11-10-2025)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123173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Saturday (11-10-2025)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142517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Saturday (11-10-2025)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145510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Saturday (11-10-2025)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301028</v>
      </c>
      <c r="B99" s="1">
        <v>1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Saturday (11-10-2025)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302212</v>
      </c>
      <c r="B100" s="1">
        <v>3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Saturday (11-10-2025)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303508</v>
      </c>
      <c r="B101" s="1">
        <v>3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Saturday (11-10-2025)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310910</v>
      </c>
      <c r="B102" s="1">
        <v>5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Saturday (11-10-2025)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317434</v>
      </c>
      <c r="B103" s="1">
        <v>1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Saturday (11-10-2025)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328114</v>
      </c>
      <c r="B104" s="1">
        <v>2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Saturday (11-10-2025)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343512</v>
      </c>
      <c r="B105" s="1">
        <v>5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Saturday (11-10-2025)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344748</v>
      </c>
      <c r="B106" s="1">
        <v>2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Saturday (11-10-2025)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357504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Saturday (11-10-2025)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366608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Saturday (11-10-2025)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366914</v>
      </c>
      <c r="B109" s="1">
        <v>1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Saturday (11-10-2025)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400120</v>
      </c>
      <c r="B110" s="1">
        <v>1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 t="str">
        <v>Saturday (11-10-2025)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400126</v>
      </c>
      <c r="B111" s="1">
        <v>2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Saturday (11-10-2025)</v>
      </c>
      <c r="I111" s="1" t="str">
        <v>OutStation</v>
      </c>
    </row>
    <row r="112" spans="1:19" x14ac:dyDescent="0.25">
      <c r="A112" s="1">
        <v>400144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Saturday (11-10-2025)</v>
      </c>
      <c r="I112" s="1" t="str">
        <v>OutStation</v>
      </c>
    </row>
    <row r="113" spans="1:9" x14ac:dyDescent="0.25">
      <c r="A113" s="1">
        <v>400250</v>
      </c>
      <c r="B113" s="1">
        <v>2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Saturday (11-10-2025)</v>
      </c>
      <c r="I113" s="1" t="str">
        <v>OutStation</v>
      </c>
    </row>
    <row r="114" spans="1:9" x14ac:dyDescent="0.25">
      <c r="A114" s="1">
        <v>400266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Saturday (11-10-2025)</v>
      </c>
      <c r="I114" s="1" t="str">
        <v>OutStation</v>
      </c>
    </row>
    <row r="115" spans="1:9" x14ac:dyDescent="0.25">
      <c r="A115" s="1">
        <v>400268</v>
      </c>
      <c r="B115" s="1">
        <v>2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 t="str">
        <v>Saturday (11-10-2025)</v>
      </c>
      <c r="I115" s="1" t="str">
        <v>OutStation</v>
      </c>
    </row>
    <row r="116" spans="1:9" x14ac:dyDescent="0.25">
      <c r="A116" s="1">
        <v>400342</v>
      </c>
      <c r="B116" s="1">
        <v>2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 t="str">
        <v>Saturday (11-10-2025)</v>
      </c>
      <c r="I116" s="1" t="str">
        <v>OutStation</v>
      </c>
    </row>
    <row r="117" spans="1:9" x14ac:dyDescent="0.25">
      <c r="A117" s="1">
        <v>402607</v>
      </c>
      <c r="B117" s="1">
        <v>2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 t="str">
        <v>Saturday (11-10-2025)</v>
      </c>
      <c r="I117" s="1" t="str">
        <v>OutStation</v>
      </c>
    </row>
    <row r="118" spans="1:9" x14ac:dyDescent="0.25">
      <c r="A118" s="1">
        <v>403504</v>
      </c>
      <c r="B118" s="1">
        <v>2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 t="str">
        <v>Saturday (11-10-2025)</v>
      </c>
      <c r="I118" s="1" t="str">
        <v>OutStation</v>
      </c>
    </row>
    <row r="119" spans="1:9" x14ac:dyDescent="0.25">
      <c r="A119" s="1">
        <v>420404</v>
      </c>
      <c r="B119" s="1">
        <v>5</v>
      </c>
      <c r="C119" s="1" t="str">
        <v>MICRO VAPI</v>
      </c>
      <c r="D119" s="1">
        <v>4</v>
      </c>
      <c r="E119" s="1" t="str">
        <v>BioLegend</v>
      </c>
      <c r="F119" s="1">
        <v>0</v>
      </c>
      <c r="G119" s="1" t="str">
        <v>Gujrat</v>
      </c>
      <c r="H119" s="1" t="str">
        <v>Saturday (11-10-2025)</v>
      </c>
      <c r="I119" s="1" t="str">
        <v>OutStation</v>
      </c>
    </row>
    <row r="120" spans="1:9" x14ac:dyDescent="0.25">
      <c r="A120" s="1">
        <v>423101</v>
      </c>
      <c r="B120" s="1">
        <v>2</v>
      </c>
      <c r="C120" s="1" t="str">
        <v>MICRO VAPI</v>
      </c>
      <c r="D120" s="1">
        <v>-20</v>
      </c>
      <c r="E120" s="1" t="str">
        <v>BioLegend</v>
      </c>
      <c r="F120" s="1">
        <v>0</v>
      </c>
      <c r="G120" s="1" t="str">
        <v>Gujrat</v>
      </c>
      <c r="H120" s="1" t="str">
        <v>Saturday (11-10-2025)</v>
      </c>
      <c r="I120" s="1" t="str">
        <v>OutStation</v>
      </c>
    </row>
    <row r="121" spans="1:9" x14ac:dyDescent="0.25">
      <c r="A121" s="1">
        <v>423501</v>
      </c>
      <c r="B121" s="1">
        <v>20</v>
      </c>
      <c r="C121" s="1" t="str">
        <v>MICRO VAPI</v>
      </c>
      <c r="D121" s="1" t="str">
        <v>RT</v>
      </c>
      <c r="E121" s="1" t="str">
        <v>BioLegend</v>
      </c>
      <c r="F121" s="1">
        <v>0</v>
      </c>
      <c r="G121" s="1" t="str">
        <v>Gujrat</v>
      </c>
      <c r="H121" s="1" t="str">
        <v>Saturday (11-10-2025)</v>
      </c>
      <c r="I121" s="1" t="str">
        <v>OutStation</v>
      </c>
    </row>
    <row r="122" spans="1:9" x14ac:dyDescent="0.25">
      <c r="A122" s="1">
        <v>426102</v>
      </c>
      <c r="B122" s="1">
        <v>1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 t="str">
        <v>Saturday (11-10-2025)</v>
      </c>
      <c r="I122" s="1" t="str">
        <v>OutStation</v>
      </c>
    </row>
    <row r="123" spans="1:9" x14ac:dyDescent="0.25">
      <c r="A123" s="1">
        <v>426105</v>
      </c>
      <c r="B123" s="1">
        <v>1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 t="str">
        <v>Saturday (11-10-2025)</v>
      </c>
      <c r="I123" s="1" t="str">
        <v>OutStation</v>
      </c>
    </row>
    <row r="124" spans="1:9" x14ac:dyDescent="0.25">
      <c r="A124" s="1">
        <v>503822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503832</v>
      </c>
      <c r="B125" s="1">
        <v>2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 t="str">
        <v>Saturday (11-10-2025)</v>
      </c>
      <c r="I125" s="1" t="str">
        <v>OutStation</v>
      </c>
    </row>
    <row r="126" spans="1:9" x14ac:dyDescent="0.25">
      <c r="A126" s="1">
        <v>506306</v>
      </c>
      <c r="B126" s="1">
        <v>1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 t="str">
        <v>Saturday (11-10-2025)</v>
      </c>
      <c r="I126" s="1" t="str">
        <v>OutStation</v>
      </c>
    </row>
    <row r="127" spans="1:9" x14ac:dyDescent="0.25">
      <c r="A127" s="1">
        <v>640914</v>
      </c>
      <c r="B127" s="1">
        <v>1</v>
      </c>
      <c r="C127" s="1" t="str">
        <v>MICRO VAPI</v>
      </c>
      <c r="D127" s="1">
        <v>4</v>
      </c>
      <c r="E127" s="1" t="str">
        <v>BioLegend</v>
      </c>
      <c r="F127" s="1">
        <v>0</v>
      </c>
      <c r="G127" s="1" t="str">
        <v>Gujrat</v>
      </c>
      <c r="H127" s="1" t="str">
        <v>Saturday (11-10-2025)</v>
      </c>
      <c r="I127" s="1" t="str">
        <v>OutStation</v>
      </c>
    </row>
    <row r="128" spans="1:9" x14ac:dyDescent="0.25">
      <c r="A128" s="1" t="str">
        <v>L-006656-03-0005</v>
      </c>
      <c r="B128" s="1">
        <v>1</v>
      </c>
      <c r="C128" s="1" t="str">
        <v>NBRC</v>
      </c>
      <c r="D128" s="1">
        <v>-20</v>
      </c>
      <c r="E128" s="1" t="str">
        <v>DHARMACON</v>
      </c>
      <c r="F128" s="1">
        <v>0</v>
      </c>
      <c r="G128" s="1" t="str">
        <v>Manesar</v>
      </c>
      <c r="H128" s="1" t="str">
        <v>Priyanka Madam</v>
      </c>
      <c r="I128" s="1" t="str">
        <v>Local</v>
      </c>
    </row>
    <row r="129" spans="1:9" x14ac:dyDescent="0.25">
      <c r="A129" s="1" t="str">
        <v>L-015121-00-0005</v>
      </c>
      <c r="B129" s="1">
        <v>1</v>
      </c>
      <c r="C129" s="1" t="str">
        <v>NCBS</v>
      </c>
      <c r="D129" s="1">
        <v>-20</v>
      </c>
      <c r="E129" s="1" t="str">
        <v>DHARMACON</v>
      </c>
      <c r="F129" s="1">
        <v>0</v>
      </c>
      <c r="G129" s="1" t="str">
        <v>Banglore</v>
      </c>
      <c r="H129" s="1" t="str">
        <v>PO Awaited</v>
      </c>
      <c r="I129" s="1" t="str">
        <v>OutStation</v>
      </c>
    </row>
    <row r="130" spans="1:9" x14ac:dyDescent="0.25">
      <c r="A130" s="1" t="str">
        <v>L-020165-00-0005</v>
      </c>
      <c r="B130" s="1">
        <v>1</v>
      </c>
      <c r="C130" s="1" t="str">
        <v>NCBS</v>
      </c>
      <c r="D130" s="1">
        <v>-20</v>
      </c>
      <c r="E130" s="1" t="str">
        <v>DHARMACON</v>
      </c>
      <c r="F130" s="1">
        <v>0</v>
      </c>
      <c r="G130" s="1" t="str">
        <v>Banglore</v>
      </c>
      <c r="H130" s="1" t="str">
        <v>PO Awaited</v>
      </c>
      <c r="I130" s="1" t="str">
        <v>OutStation</v>
      </c>
    </row>
    <row r="131" spans="1:9" x14ac:dyDescent="0.25">
      <c r="A131" s="1" t="str">
        <v>VS0101</v>
      </c>
      <c r="B131" s="1">
        <v>1</v>
      </c>
      <c r="C131" s="1" t="str">
        <v>NII</v>
      </c>
      <c r="D131" s="1" t="str">
        <v>RT</v>
      </c>
      <c r="E131" s="1" t="str">
        <v>SARTORIUS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 t="str">
        <v>VS0131</v>
      </c>
      <c r="B132" s="1">
        <v>1</v>
      </c>
      <c r="C132" s="1" t="str">
        <v>NII</v>
      </c>
      <c r="D132" s="1" t="str">
        <v>RT</v>
      </c>
      <c r="E132" s="1" t="str">
        <v>SARTORIUS</v>
      </c>
      <c r="F132" s="1">
        <v>0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353719</v>
      </c>
      <c r="B133" s="1">
        <v>1</v>
      </c>
      <c r="C133" s="1" t="str">
        <v>NIV</v>
      </c>
      <c r="D133" s="1">
        <v>4</v>
      </c>
      <c r="E133" s="1" t="str">
        <v>BioLegend</v>
      </c>
      <c r="F133" s="1" t="str">
        <v>SAMPLE</v>
      </c>
      <c r="G133" s="1" t="str">
        <v>Pune</v>
      </c>
      <c r="H133" s="1" t="str">
        <v>SAMPLE</v>
      </c>
      <c r="I133" s="1" t="str">
        <v>OutStation</v>
      </c>
    </row>
    <row r="134" spans="1:9" x14ac:dyDescent="0.25">
      <c r="A134" s="1" t="str">
        <v>T1785</v>
      </c>
      <c r="B134" s="1">
        <v>1</v>
      </c>
      <c r="C134" s="1" t="str">
        <v>NNF</v>
      </c>
      <c r="D134" s="1">
        <v>-20</v>
      </c>
      <c r="E134" s="1" t="str">
        <v>Targetmol</v>
      </c>
      <c r="F134" s="1">
        <v>0</v>
      </c>
      <c r="G134" s="1" t="str">
        <v>Banglore</v>
      </c>
      <c r="H134" s="1" t="str">
        <v>Sample and Back Order</v>
      </c>
      <c r="I134" s="1" t="str">
        <v>OutStation</v>
      </c>
    </row>
    <row r="135" spans="1:9" x14ac:dyDescent="0.25">
      <c r="A135" s="1" t="str">
        <v>RU-187978-00-0020</v>
      </c>
      <c r="B135" s="1">
        <v>1</v>
      </c>
      <c r="C135" s="1" t="str">
        <v>Opening Stock</v>
      </c>
      <c r="D135" s="1">
        <v>-20</v>
      </c>
      <c r="E135" s="1" t="str">
        <v>Dharmacon</v>
      </c>
      <c r="F135" s="1" t="str">
        <v>Set of 4 item code (N-187978-01-0020, N-187978-02-0020, N-187978-03-0020, N-187978-04-0020)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556002</v>
      </c>
      <c r="B136" s="1">
        <v>5</v>
      </c>
      <c r="C136" s="1" t="str">
        <v>Opening Stock</v>
      </c>
      <c r="D136" s="1">
        <v>-20</v>
      </c>
      <c r="E136" s="1" t="str">
        <v>BioLegend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570802</v>
      </c>
      <c r="B137" s="1">
        <v>2</v>
      </c>
      <c r="C137" s="1" t="str">
        <v>Opening Stock</v>
      </c>
      <c r="D137" s="1">
        <v>-20</v>
      </c>
      <c r="E137" s="1" t="str">
        <v>BioLegend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423303</v>
      </c>
      <c r="B138" s="1">
        <v>1</v>
      </c>
      <c r="C138" s="1" t="str">
        <v>Opening Stock</v>
      </c>
      <c r="D138" s="1">
        <v>-20</v>
      </c>
      <c r="E138" s="1" t="str">
        <v>BioLegend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421002</v>
      </c>
      <c r="B139" s="1">
        <v>2</v>
      </c>
      <c r="C139" s="1" t="str">
        <v>Opening Stock</v>
      </c>
      <c r="D139" s="1">
        <v>4</v>
      </c>
      <c r="E139" s="1" t="str">
        <v>BioLegend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421403</v>
      </c>
      <c r="B140" s="1">
        <v>7</v>
      </c>
      <c r="C140" s="1" t="str">
        <v>Opening Stock</v>
      </c>
      <c r="D140" s="1">
        <v>4</v>
      </c>
      <c r="E140" s="1" t="str">
        <v>BioLegend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100261</v>
      </c>
      <c r="B141" s="1">
        <v>1</v>
      </c>
      <c r="C141" s="1" t="str">
        <v>Opening Stock</v>
      </c>
      <c r="D141" s="1">
        <v>4</v>
      </c>
      <c r="E141" s="1" t="str">
        <v>BioLegend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108123</v>
      </c>
      <c r="B142" s="1">
        <v>1</v>
      </c>
      <c r="C142" s="1" t="str">
        <v>Opening Stock</v>
      </c>
      <c r="D142" s="1">
        <v>4</v>
      </c>
      <c r="E142" s="1" t="str">
        <v>BioLegend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329702</v>
      </c>
      <c r="B143" s="1">
        <v>2</v>
      </c>
      <c r="C143" s="1" t="str">
        <v>Opening Stock</v>
      </c>
      <c r="D143" s="1">
        <v>4</v>
      </c>
      <c r="E143" s="1" t="str">
        <v>BioLegend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B-003000-WB-100</v>
      </c>
      <c r="B144" s="1">
        <v>1</v>
      </c>
      <c r="C144" s="1" t="str">
        <v>OPENING STOCK</v>
      </c>
      <c r="D144" s="1">
        <v>4</v>
      </c>
      <c r="E144" s="1" t="str">
        <v>Dharmacon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16532</v>
      </c>
      <c r="B145" s="1">
        <v>23</v>
      </c>
      <c r="C145" s="1" t="str">
        <v>OPENING STOCK</v>
      </c>
      <c r="D145" s="1" t="str">
        <v>RT</v>
      </c>
      <c r="E145" s="1" t="str">
        <v>Sartorius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302904</v>
      </c>
      <c r="B146" s="1">
        <v>1</v>
      </c>
      <c r="C146" s="1" t="str">
        <v>POPVAX</v>
      </c>
      <c r="D146" s="1">
        <v>4</v>
      </c>
      <c r="E146" s="1" t="str">
        <v>BioLegend</v>
      </c>
      <c r="F146" s="1">
        <v>0</v>
      </c>
      <c r="G146" s="1" t="str">
        <v>Telangana</v>
      </c>
      <c r="H146" s="1" t="str">
        <v>Saturday (11-10-2025)</v>
      </c>
      <c r="I146" s="1" t="str">
        <v>OutStation</v>
      </c>
    </row>
    <row r="147" spans="1:9" x14ac:dyDescent="0.25">
      <c r="A147" s="1">
        <v>410504</v>
      </c>
      <c r="B147" s="1">
        <v>1</v>
      </c>
      <c r="C147" s="1" t="str">
        <v>POPVAX</v>
      </c>
      <c r="D147" s="1">
        <v>4</v>
      </c>
      <c r="E147" s="1" t="str">
        <v>BioLegend</v>
      </c>
      <c r="F147" s="1">
        <v>0</v>
      </c>
      <c r="G147" s="1" t="str">
        <v>Telangana</v>
      </c>
      <c r="H147" s="1" t="str">
        <v>Saturday (11-10-2025)</v>
      </c>
      <c r="I147" s="1" t="str">
        <v>OutStation</v>
      </c>
    </row>
    <row r="148" spans="1:9" x14ac:dyDescent="0.25">
      <c r="A148" s="1">
        <v>424401</v>
      </c>
      <c r="B148" s="1">
        <v>1</v>
      </c>
      <c r="C148" s="1" t="str">
        <v>PRIYANKA MADAM</v>
      </c>
      <c r="D148" s="1">
        <v>4</v>
      </c>
      <c r="E148" s="1" t="str">
        <v>BioLegend</v>
      </c>
      <c r="F148" s="1">
        <v>0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 t="str">
        <v>VS15TR01</v>
      </c>
      <c r="B149" s="1">
        <v>4</v>
      </c>
      <c r="C149" s="1" t="str">
        <v>RG SONS</v>
      </c>
      <c r="D149" s="1" t="str">
        <v>RT</v>
      </c>
      <c r="E149" s="1" t="str">
        <v>Sartorius</v>
      </c>
      <c r="F149" s="1">
        <v>0</v>
      </c>
      <c r="G149" s="1" t="str">
        <v>Lucknow</v>
      </c>
      <c r="H149" s="1" t="str">
        <v>Saturday (11-10-2025)</v>
      </c>
      <c r="I149" s="1" t="str">
        <v>OutStation</v>
      </c>
    </row>
    <row r="150" spans="1:9" x14ac:dyDescent="0.25">
      <c r="A150" s="1">
        <v>363010</v>
      </c>
      <c r="B150" s="1">
        <v>1</v>
      </c>
      <c r="C150" s="1" t="str">
        <v>RG SONS</v>
      </c>
      <c r="D150" s="1">
        <v>4</v>
      </c>
      <c r="E150" s="1" t="str">
        <v>BioLegend</v>
      </c>
      <c r="F150" s="1">
        <v>0</v>
      </c>
      <c r="G150" s="1" t="str">
        <v>Lucknow</v>
      </c>
      <c r="H150" s="1" t="str">
        <v>Saturday (11-10-2025)</v>
      </c>
      <c r="I150" s="1" t="str">
        <v>OutStation</v>
      </c>
    </row>
    <row r="151" spans="1:9" x14ac:dyDescent="0.25">
      <c r="A151" s="1">
        <v>421101</v>
      </c>
      <c r="B151" s="1">
        <v>1</v>
      </c>
      <c r="C151" s="1" t="str">
        <v>RG SONS</v>
      </c>
      <c r="D151" s="1">
        <v>4</v>
      </c>
      <c r="E151" s="1" t="str">
        <v>BioLegend</v>
      </c>
      <c r="F151" s="1">
        <v>0</v>
      </c>
      <c r="G151" s="1" t="str">
        <v>Lucknow</v>
      </c>
      <c r="H151" s="1" t="str">
        <v>Saturday (11-10-2025)</v>
      </c>
      <c r="I151" s="1" t="str">
        <v>OutStation</v>
      </c>
    </row>
    <row r="152" spans="1:9" x14ac:dyDescent="0.25">
      <c r="A152" s="1">
        <v>571104</v>
      </c>
      <c r="B152" s="1">
        <v>1</v>
      </c>
      <c r="C152" s="1" t="str">
        <v>RG SONS</v>
      </c>
      <c r="D152" s="1">
        <v>-20</v>
      </c>
      <c r="E152" s="1" t="str">
        <v>BioLegend</v>
      </c>
      <c r="F152" s="1">
        <v>0</v>
      </c>
      <c r="G152" s="1" t="str">
        <v>Lucknow</v>
      </c>
      <c r="H152" s="1" t="str">
        <v>Saturday (11-10-2025)</v>
      </c>
      <c r="I152" s="1" t="str">
        <v>OutStation</v>
      </c>
    </row>
    <row r="153" spans="1:9" x14ac:dyDescent="0.25">
      <c r="A153" s="1">
        <v>101251</v>
      </c>
      <c r="B153" s="1">
        <v>1</v>
      </c>
      <c r="C153" s="1" t="str">
        <v>RGCB</v>
      </c>
      <c r="D153" s="1">
        <v>4</v>
      </c>
      <c r="E153" s="1" t="str">
        <v>BioLegend</v>
      </c>
      <c r="F153" s="1">
        <v>0</v>
      </c>
      <c r="G153" s="1" t="str">
        <v>Kerala</v>
      </c>
      <c r="H153" s="1" t="str">
        <v>Back Order</v>
      </c>
      <c r="I153" s="1" t="str">
        <v>OutStation</v>
      </c>
    </row>
    <row r="154" spans="1:9" x14ac:dyDescent="0.25">
      <c r="A154" s="1" t="str">
        <v>139316</v>
      </c>
      <c r="B154" s="1">
        <v>1</v>
      </c>
      <c r="C154" s="1" t="str">
        <v>RGCB</v>
      </c>
      <c r="D154" s="1">
        <v>4</v>
      </c>
      <c r="E154" s="1" t="str">
        <v>BioLegend</v>
      </c>
      <c r="F154" s="1">
        <v>0</v>
      </c>
      <c r="G154" s="1" t="str">
        <v>Kerala</v>
      </c>
      <c r="H154" s="1" t="str">
        <v>Back Order</v>
      </c>
      <c r="I154" s="1" t="str">
        <v>OutStation</v>
      </c>
    </row>
    <row r="155" spans="1:9" x14ac:dyDescent="0.25">
      <c r="A155" s="1">
        <v>777406</v>
      </c>
      <c r="B155" s="1">
        <v>1</v>
      </c>
      <c r="C155" s="1" t="str">
        <v>SAI LIFE</v>
      </c>
      <c r="D155" s="1">
        <v>-20</v>
      </c>
      <c r="E155" s="1" t="str">
        <v>BioLegend</v>
      </c>
      <c r="F155" s="1">
        <v>0</v>
      </c>
      <c r="G155" s="1" t="str">
        <v>Pune</v>
      </c>
      <c r="H155" s="1" t="str">
        <v>Saturday (11-10-2025)</v>
      </c>
      <c r="I155" s="1" t="str">
        <v>OutStation</v>
      </c>
    </row>
    <row r="156" spans="1:9" x14ac:dyDescent="0.25">
      <c r="A156" s="1" t="str">
        <v>HBM-EXP-B2.5</v>
      </c>
      <c r="B156" s="1">
        <v>5</v>
      </c>
      <c r="C156" s="1" t="str">
        <v>Sample (PM)</v>
      </c>
      <c r="D156" s="1">
        <v>4</v>
      </c>
      <c r="E156" s="1" t="str">
        <v>Hansa Biomed</v>
      </c>
      <c r="F156" s="1" t="str">
        <v>Priyanka Madam</v>
      </c>
      <c r="G156" s="1" t="str">
        <v>delhi</v>
      </c>
      <c r="H156" s="1" t="str">
        <v>Priyanka Madam</v>
      </c>
      <c r="I156" s="1" t="str">
        <v>Local</v>
      </c>
    </row>
    <row r="157" spans="1:9" x14ac:dyDescent="0.25">
      <c r="A157" s="1" t="str">
        <v>SE2619T-2-1.5</v>
      </c>
      <c r="B157" s="1">
        <v>1</v>
      </c>
      <c r="C157" s="1" t="str">
        <v>SOUTH CAMPUS</v>
      </c>
      <c r="D157" s="1" t="str">
        <v>RT</v>
      </c>
      <c r="E157" s="1" t="str">
        <v>HOEFER</v>
      </c>
      <c r="F157" s="1">
        <v>0</v>
      </c>
      <c r="G157" s="1" t="str">
        <v>Delhi</v>
      </c>
      <c r="H157" s="1" t="str">
        <v>Sample</v>
      </c>
      <c r="I157" s="1" t="str">
        <v>Local</v>
      </c>
    </row>
    <row r="158" spans="1:9" x14ac:dyDescent="0.25">
      <c r="A158" s="1" t="str">
        <v>SE211A-10-1.5</v>
      </c>
      <c r="B158" s="1">
        <v>1</v>
      </c>
      <c r="C158" s="1" t="str">
        <v>SOUTH CAMPUS</v>
      </c>
      <c r="D158" s="1" t="str">
        <v>RT</v>
      </c>
      <c r="E158" s="1" t="str">
        <v>HOEFER</v>
      </c>
      <c r="F158" s="1">
        <v>0</v>
      </c>
      <c r="G158" s="1" t="str">
        <v>Delhi</v>
      </c>
      <c r="H158" s="1" t="str">
        <v>Sample</v>
      </c>
      <c r="I158" s="1" t="str">
        <v>Local</v>
      </c>
    </row>
    <row r="159" spans="1:9" x14ac:dyDescent="0.25">
      <c r="A159" s="1">
        <v>316302</v>
      </c>
      <c r="B159" s="1">
        <v>2</v>
      </c>
      <c r="C159" s="1" t="str">
        <v>Stock</v>
      </c>
      <c r="D159" s="1">
        <v>4</v>
      </c>
      <c r="E159" s="1" t="str">
        <v>BioLegend</v>
      </c>
      <c r="F159" s="1" t="str">
        <v>Biocon Order Cancelled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631151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FOC Informed By Priya Madam and informed to SM Sir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656801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FOC Informed By Priya Madam and informed to SM Sir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805002</v>
      </c>
      <c r="B162" s="1">
        <v>1</v>
      </c>
      <c r="C162" s="1" t="str">
        <v>STOCK</v>
      </c>
      <c r="D162" s="1">
        <v>4</v>
      </c>
      <c r="E162" s="1" t="str">
        <v>BioLegend</v>
      </c>
      <c r="F162" s="1" t="str">
        <v>FOC Informed By Priya Madam and informed to SM Sir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J-004924-06-0010</v>
      </c>
      <c r="B163" s="1">
        <v>1</v>
      </c>
      <c r="C163" s="1" t="str">
        <v>stock</v>
      </c>
      <c r="D163" s="1">
        <v>-20</v>
      </c>
      <c r="E163" s="1" t="str">
        <v>Dharmacon</v>
      </c>
      <c r="F163" s="1" t="str">
        <v>Extra Item Purchased (Informed by Dharmendra Sir)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TM125-220</v>
      </c>
      <c r="B164" s="1">
        <v>1</v>
      </c>
      <c r="C164" s="1" t="str">
        <v>STOCK</v>
      </c>
      <c r="D164" s="1" t="str">
        <v>RT</v>
      </c>
      <c r="E164" s="1" t="str">
        <v>Revvity</v>
      </c>
      <c r="F164" s="1" t="str">
        <v>MACHINE (PRIYANKA MADAM)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TM-125-220-05</v>
      </c>
      <c r="B165" s="1">
        <v>1</v>
      </c>
      <c r="C165" s="1" t="str">
        <v>STOCK</v>
      </c>
      <c r="D165" s="1" t="str">
        <v>RT</v>
      </c>
      <c r="E165" s="1" t="str">
        <v>Revvity</v>
      </c>
      <c r="F165" s="1" t="str">
        <v>MACHINE (PRIYANKA MADAM)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344812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Return From Bio Health (Extra Purchase infromed by Priynka Madam)</v>
      </c>
      <c r="G166" s="1" t="str">
        <v>STOCK</v>
      </c>
      <c r="H166" s="1" t="str">
        <v>Priyanka Madam</v>
      </c>
      <c r="I166" s="1" t="str">
        <v>STOCK</v>
      </c>
    </row>
    <row r="167" spans="1:9" x14ac:dyDescent="0.25">
      <c r="A167" s="1">
        <v>421403</v>
      </c>
      <c r="B167" s="1">
        <v>1</v>
      </c>
      <c r="C167" s="1" t="str">
        <v>Stock</v>
      </c>
      <c r="D167" s="1">
        <v>4</v>
      </c>
      <c r="E167" s="1" t="str">
        <v>BioLegend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300408</v>
      </c>
      <c r="B168" s="1">
        <v>1</v>
      </c>
      <c r="C168" s="1" t="str">
        <v>STOCK</v>
      </c>
      <c r="D168" s="1" t="str">
        <v>4</v>
      </c>
      <c r="E168" s="1" t="str">
        <v>BioLegend</v>
      </c>
      <c r="F168" s="1" t="str">
        <v>Extra Purchase By Priya Madam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41003</v>
      </c>
      <c r="B169" s="1">
        <v>1</v>
      </c>
      <c r="C169" s="1" t="str">
        <v>Stock</v>
      </c>
      <c r="D169" s="1" t="str">
        <v>RT</v>
      </c>
      <c r="E169" s="1" t="str">
        <v>Biotium</v>
      </c>
      <c r="F169" s="1">
        <v>0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432504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Extra Received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431304</v>
      </c>
      <c r="B171" s="1">
        <v>1</v>
      </c>
      <c r="C171" s="1" t="str">
        <v>STOCK</v>
      </c>
      <c r="D171" s="1">
        <v>4</v>
      </c>
      <c r="E171" s="1" t="str">
        <v>BioLegend</v>
      </c>
      <c r="F171" s="1" t="str">
        <v>Extra Received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432604</v>
      </c>
      <c r="B172" s="1">
        <v>1</v>
      </c>
      <c r="C172" s="1" t="str">
        <v>STOCK</v>
      </c>
      <c r="D172" s="1">
        <v>4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>
        <v>431414</v>
      </c>
      <c r="B173" s="1">
        <v>1</v>
      </c>
      <c r="C173" s="1" t="str">
        <v>STOCK</v>
      </c>
      <c r="D173" s="1">
        <v>4</v>
      </c>
      <c r="E173" s="1" t="str">
        <v>BioLegend</v>
      </c>
      <c r="F173" s="1" t="str">
        <v>Extra Received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>
        <v>430804</v>
      </c>
      <c r="B174" s="1">
        <v>1</v>
      </c>
      <c r="C174" s="1" t="str">
        <v>STOCK</v>
      </c>
      <c r="D174" s="1">
        <v>4</v>
      </c>
      <c r="E174" s="1" t="str">
        <v>BioLegend</v>
      </c>
      <c r="F174" s="1" t="str">
        <v>Extra Received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430904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Extra Received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 t="str">
        <v>2600505001730</v>
      </c>
      <c r="B176" s="1">
        <v>2</v>
      </c>
      <c r="C176" s="1" t="str">
        <v>STOCK</v>
      </c>
      <c r="D176" s="1" t="str">
        <v>RT</v>
      </c>
      <c r="E176" s="1" t="str">
        <v>Genei Lab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 t="str">
        <v>2662070501730</v>
      </c>
      <c r="B177" s="1">
        <v>2</v>
      </c>
      <c r="C177" s="1" t="str">
        <v>STOCK</v>
      </c>
      <c r="D177" s="1">
        <v>-20</v>
      </c>
      <c r="E177" s="1" t="str">
        <v>Genei Lab</v>
      </c>
      <c r="F177" s="1" t="str">
        <v>One Piece Damaged received (Replacement received)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 t="str">
        <v>2662670501730</v>
      </c>
      <c r="B178" s="1">
        <v>2</v>
      </c>
      <c r="C178" s="1" t="str">
        <v>STOCK</v>
      </c>
      <c r="D178" s="1">
        <v>-20</v>
      </c>
      <c r="E178" s="1" t="str">
        <v>Genei Lab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 t="str">
        <v>LSM 1077</v>
      </c>
      <c r="B179" s="1">
        <v>3</v>
      </c>
      <c r="C179" s="1" t="str">
        <v>stock</v>
      </c>
      <c r="D179" s="1">
        <v>4</v>
      </c>
      <c r="E179" s="1" t="str">
        <v>Genexis Biotech</v>
      </c>
      <c r="F179" s="1" t="str">
        <v>Sample Received (Priyanka madam)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25021.5</v>
      </c>
      <c r="B180" s="1">
        <v>10</v>
      </c>
      <c r="C180" s="1" t="str">
        <v>STOCK</v>
      </c>
      <c r="D180" s="1">
        <v>-20</v>
      </c>
      <c r="E180" s="1" t="str">
        <v>Intron</v>
      </c>
      <c r="F180" s="1">
        <v>0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25021.5</v>
      </c>
      <c r="B181" s="1">
        <v>7</v>
      </c>
      <c r="C181" s="1" t="str">
        <v>stock</v>
      </c>
      <c r="D181" s="1">
        <v>-20</v>
      </c>
      <c r="E181" s="1" t="str">
        <v>Intron</v>
      </c>
      <c r="F181" s="1">
        <v>0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16532</v>
      </c>
      <c r="B182" s="1">
        <v>15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>
        <v>16533</v>
      </c>
      <c r="B183" s="1">
        <v>9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 t="str">
        <v>VS0191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VS0141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VS0141</v>
      </c>
      <c r="B186" s="1">
        <v>1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15407-47-MIN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VS04T01</v>
      </c>
      <c r="B188" s="1">
        <v>2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 t="str">
        <v>VS04T01</v>
      </c>
      <c r="B189" s="1">
        <v>4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 t="str">
        <v>VS15T91</v>
      </c>
      <c r="B190" s="1">
        <v>3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 t="str">
        <v>VS15T21</v>
      </c>
      <c r="B191" s="1">
        <v>1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 t="str">
        <v>VS2051</v>
      </c>
      <c r="B192" s="1">
        <v>1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VS15TR21</v>
      </c>
      <c r="B193" s="1">
        <v>2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VS15T01</v>
      </c>
      <c r="B194" s="1">
        <v>1</v>
      </c>
      <c r="C194" s="1" t="str">
        <v>Stock</v>
      </c>
      <c r="D194" s="1" t="str">
        <v>RT</v>
      </c>
      <c r="E194" s="1" t="str">
        <v>Sartorius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16532</v>
      </c>
      <c r="B195" s="1">
        <v>18</v>
      </c>
      <c r="C195" s="1" t="str">
        <v>Stock</v>
      </c>
      <c r="D195" s="1" t="str">
        <v>RT</v>
      </c>
      <c r="E195" s="1" t="str">
        <v>Sartorius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VS15T21</v>
      </c>
      <c r="B196" s="1">
        <v>4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>
        <v>814326</v>
      </c>
      <c r="B197" s="1">
        <v>2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194825</v>
      </c>
      <c r="B198" s="1">
        <v>2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104772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100570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>
        <v>152574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193982</v>
      </c>
      <c r="B202" s="1">
        <v>4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>
        <v>1860454</v>
      </c>
      <c r="B203" s="1">
        <v>1</v>
      </c>
      <c r="C203" s="1" t="str">
        <v>Stock</v>
      </c>
      <c r="D203" s="1" t="str">
        <v>RT</v>
      </c>
      <c r="E203" s="1" t="str">
        <v>Mp Bio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6553050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194002</v>
      </c>
      <c r="B205" s="1">
        <v>2</v>
      </c>
      <c r="C205" s="1" t="str">
        <v>Stock</v>
      </c>
      <c r="D205" s="1" t="str">
        <v>RT</v>
      </c>
      <c r="E205" s="1" t="str">
        <v>Mp Bio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 t="str">
        <v>092913726</v>
      </c>
      <c r="B206" s="1">
        <v>10</v>
      </c>
      <c r="C206" s="1" t="str">
        <v>Stock</v>
      </c>
      <c r="D206" s="1">
        <v>-20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6542050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>
        <v>6539025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6552050</v>
      </c>
      <c r="B209" s="1">
        <v>6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116910001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0210064710</v>
      </c>
      <c r="B211" s="1">
        <v>1</v>
      </c>
      <c r="C211" s="1" t="str">
        <v>Stock</v>
      </c>
      <c r="D211" s="1">
        <v>-20</v>
      </c>
      <c r="E211" s="1" t="str">
        <v>Mp Bio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850494</v>
      </c>
      <c r="B212" s="1">
        <v>1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152624</v>
      </c>
      <c r="B213" s="1">
        <v>1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 t="str">
        <v>0602100031730</v>
      </c>
      <c r="B214" s="1">
        <v>1</v>
      </c>
      <c r="C214" s="1" t="str">
        <v>STOCK</v>
      </c>
      <c r="D214" s="1">
        <v>-20</v>
      </c>
      <c r="E214" s="1" t="str">
        <v>Genei Lab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424602</v>
      </c>
      <c r="B215" s="1">
        <v>2</v>
      </c>
      <c r="C215" s="1" t="str">
        <v>Stock</v>
      </c>
      <c r="D215" s="1">
        <v>4</v>
      </c>
      <c r="E215" s="1" t="str">
        <v>BioLegend</v>
      </c>
      <c r="F215" s="1" t="str">
        <v>Retrun From IGIB , Invoice Number 1058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41003</v>
      </c>
      <c r="B218" s="1">
        <v>4</v>
      </c>
      <c r="C218" s="1" t="str">
        <v>Stock</v>
      </c>
      <c r="D218" s="1" t="str">
        <v>RT</v>
      </c>
      <c r="E218" s="1" t="str">
        <v>Biotium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BE0416</v>
      </c>
      <c r="B219" s="1">
        <v>1</v>
      </c>
      <c r="C219" s="1" t="str">
        <v>Stock</v>
      </c>
      <c r="D219" s="1">
        <v>4</v>
      </c>
      <c r="E219" s="1" t="str">
        <v>BioXcell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>
        <v>100575</v>
      </c>
      <c r="B220" s="1">
        <v>2</v>
      </c>
      <c r="C220" s="1" t="str">
        <v>Stock</v>
      </c>
      <c r="D220" s="1">
        <v>4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092913726</v>
      </c>
      <c r="B221" s="1">
        <v>7</v>
      </c>
      <c r="C221" s="1" t="str">
        <v>Stock</v>
      </c>
      <c r="D221" s="1">
        <v>-20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B-003000-WB-100</v>
      </c>
      <c r="B222" s="1">
        <v>5</v>
      </c>
      <c r="C222" s="1" t="str">
        <v>Stock</v>
      </c>
      <c r="D222" s="1">
        <v>4</v>
      </c>
      <c r="E222" s="1" t="str">
        <v>DHARMACON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D-001810-10-05</v>
      </c>
      <c r="B223" s="1">
        <v>5</v>
      </c>
      <c r="C223" s="1" t="str">
        <v>Stock</v>
      </c>
      <c r="D223" s="1">
        <v>-20</v>
      </c>
      <c r="E223" s="1" t="str">
        <v>DHARMACON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 t="str">
        <v>B-002000-UB-100</v>
      </c>
      <c r="B224" s="1">
        <v>3</v>
      </c>
      <c r="C224" s="1" t="str">
        <v>Stock</v>
      </c>
      <c r="D224" s="1">
        <v>4</v>
      </c>
      <c r="E224" s="1" t="str">
        <v>DHARMACON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 t="str">
        <v>T-2001-02</v>
      </c>
      <c r="B225" s="1">
        <v>3</v>
      </c>
      <c r="C225" s="1" t="str">
        <v>Stock</v>
      </c>
      <c r="D225" s="1">
        <v>4</v>
      </c>
      <c r="E225" s="1" t="str">
        <v>DHARMACON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 t="str">
        <v>T-2001-03</v>
      </c>
      <c r="B226" s="1">
        <v>3</v>
      </c>
      <c r="C226" s="1" t="str">
        <v>Stock</v>
      </c>
      <c r="D226" s="1">
        <v>4</v>
      </c>
      <c r="E226" s="1" t="str">
        <v>DHARMACON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100222</v>
      </c>
      <c r="B227" s="1">
        <v>1</v>
      </c>
      <c r="C227" s="1" t="str">
        <v>SUN PHARMA</v>
      </c>
      <c r="D227" s="1">
        <v>4</v>
      </c>
      <c r="E227" s="1" t="str">
        <v>BioLegend</v>
      </c>
      <c r="F227" s="1">
        <v>0</v>
      </c>
      <c r="G227" s="1" t="str">
        <v>Gujrat</v>
      </c>
      <c r="H227" s="1" t="str">
        <v>Saturday (11-10-2025)</v>
      </c>
      <c r="I227" s="1" t="str">
        <v>OutStation</v>
      </c>
    </row>
    <row r="228" spans="1:9" x14ac:dyDescent="0.25">
      <c r="A228" s="1">
        <v>117308</v>
      </c>
      <c r="B228" s="1">
        <v>1</v>
      </c>
      <c r="C228" s="1" t="str">
        <v>SUN PHARMA</v>
      </c>
      <c r="D228" s="1">
        <v>4</v>
      </c>
      <c r="E228" s="1" t="str">
        <v>BioLegend</v>
      </c>
      <c r="F228" s="1">
        <v>0</v>
      </c>
      <c r="G228" s="1" t="str">
        <v>Gujrat</v>
      </c>
      <c r="H228" s="1" t="str">
        <v>Saturday (11-10-2025)</v>
      </c>
      <c r="I228" s="1" t="str">
        <v>OutStation</v>
      </c>
    </row>
    <row r="229" spans="1:9" x14ac:dyDescent="0.25">
      <c r="A229" s="1">
        <v>121426</v>
      </c>
      <c r="B229" s="1">
        <v>1</v>
      </c>
      <c r="C229" s="1" t="str">
        <v>SUN PHARMA</v>
      </c>
      <c r="D229" s="1">
        <v>4</v>
      </c>
      <c r="E229" s="1" t="str">
        <v>BioLegend</v>
      </c>
      <c r="F229" s="1">
        <v>0</v>
      </c>
      <c r="G229" s="1" t="str">
        <v>Gujrat</v>
      </c>
      <c r="H229" s="1" t="str">
        <v>Saturday (11-10-2025)</v>
      </c>
      <c r="I229" s="1" t="str">
        <v>OutStation</v>
      </c>
    </row>
    <row r="230" spans="1:9" x14ac:dyDescent="0.25">
      <c r="A230" s="1">
        <v>142604</v>
      </c>
      <c r="B230" s="1">
        <v>1</v>
      </c>
      <c r="C230" s="1" t="str">
        <v>SUN PHARMA</v>
      </c>
      <c r="D230" s="1">
        <v>4</v>
      </c>
      <c r="E230" s="1" t="str">
        <v>BioLegend</v>
      </c>
      <c r="F230" s="1">
        <v>0</v>
      </c>
      <c r="G230" s="1" t="str">
        <v>Gujrat</v>
      </c>
      <c r="H230" s="1" t="str">
        <v>Saturday (11-10-2025)</v>
      </c>
      <c r="I230" s="1" t="str">
        <v>OutStation</v>
      </c>
    </row>
    <row r="231" spans="1:9" x14ac:dyDescent="0.25">
      <c r="A231" s="1">
        <v>740368</v>
      </c>
      <c r="B231" s="1">
        <v>1</v>
      </c>
      <c r="C231" s="1" t="str">
        <v>SUN PHARMA</v>
      </c>
      <c r="D231" s="1">
        <v>4</v>
      </c>
      <c r="E231" s="1" t="str">
        <v>BioLegend</v>
      </c>
      <c r="F231" s="1">
        <v>0</v>
      </c>
      <c r="G231" s="1" t="str">
        <v>Gujrat</v>
      </c>
      <c r="H231" s="1" t="str">
        <v>Saturday (11-10-2025)</v>
      </c>
      <c r="I231" s="1" t="str">
        <v>OutStation</v>
      </c>
    </row>
    <row r="232" spans="1:9" x14ac:dyDescent="0.25">
      <c r="A232" s="1">
        <v>740809</v>
      </c>
      <c r="B232" s="1">
        <v>1</v>
      </c>
      <c r="C232" s="1" t="str">
        <v>SUN PHARMA</v>
      </c>
      <c r="D232" s="1">
        <v>4</v>
      </c>
      <c r="E232" s="1" t="str">
        <v>BioLegend</v>
      </c>
      <c r="F232" s="1">
        <v>0</v>
      </c>
      <c r="G232" s="1" t="str">
        <v>Gujrat</v>
      </c>
      <c r="H232" s="1" t="str">
        <v>Saturday (11-10-2025)</v>
      </c>
      <c r="I232" s="1" t="str">
        <v>OutStation</v>
      </c>
    </row>
    <row r="233" spans="1:9" x14ac:dyDescent="0.25">
      <c r="A233" s="1" t="str">
        <v>3617-1</v>
      </c>
      <c r="B233" s="1">
        <v>10</v>
      </c>
      <c r="C233" s="1" t="str">
        <v>SUN PHARMA</v>
      </c>
      <c r="D233" s="1">
        <v>-20</v>
      </c>
      <c r="E233" s="1" t="str">
        <v>MABTECH</v>
      </c>
      <c r="F233" s="1">
        <v>0</v>
      </c>
      <c r="G233" s="1" t="str">
        <v>Gujrat</v>
      </c>
      <c r="H233" s="1">
        <v>0</v>
      </c>
      <c r="I233" s="1" t="str">
        <v>OutStation</v>
      </c>
    </row>
    <row r="234" spans="1:9" x14ac:dyDescent="0.25">
      <c r="A234" s="1" t="str">
        <v>FSP-0108-10</v>
      </c>
      <c r="B234" s="1">
        <v>2</v>
      </c>
      <c r="C234" s="1" t="str">
        <v>SUN PHARMA</v>
      </c>
      <c r="D234" s="1">
        <v>4</v>
      </c>
      <c r="E234" s="1" t="str">
        <v>MABTECH</v>
      </c>
      <c r="F234" s="1">
        <v>0</v>
      </c>
      <c r="G234" s="1" t="str">
        <v>Gujrat</v>
      </c>
      <c r="H234" s="1">
        <v>0</v>
      </c>
      <c r="I234" s="1" t="str">
        <v>OutStation</v>
      </c>
    </row>
    <row r="235" spans="1:9" x14ac:dyDescent="0.25">
      <c r="A235" s="1">
        <v>405317</v>
      </c>
      <c r="B235" s="1">
        <v>2</v>
      </c>
      <c r="C235" s="1" t="str">
        <v>SUPRV</v>
      </c>
      <c r="D235" s="1">
        <v>4</v>
      </c>
      <c r="E235" s="1" t="str">
        <v>BioLegend</v>
      </c>
      <c r="F235" s="1">
        <v>0</v>
      </c>
      <c r="G235" s="1" t="str">
        <v>Mumbai</v>
      </c>
      <c r="H235" s="1" t="str">
        <v>Saturday (11-10-2025)</v>
      </c>
      <c r="I235" s="1" t="str">
        <v>OutStation</v>
      </c>
    </row>
    <row r="236" spans="1:9" x14ac:dyDescent="0.25">
      <c r="A236" s="1" t="str">
        <v>3124-72-100T</v>
      </c>
      <c r="B236" s="1">
        <v>2</v>
      </c>
      <c r="C236" s="1" t="str">
        <v>SUPRV</v>
      </c>
      <c r="D236" s="1">
        <v>-20</v>
      </c>
      <c r="E236" s="1" t="str">
        <v>MABTECH</v>
      </c>
      <c r="F236" s="1">
        <v>0</v>
      </c>
      <c r="G236" s="1" t="str">
        <v>Mumbai</v>
      </c>
      <c r="H236" s="1">
        <v>0</v>
      </c>
      <c r="I236" s="1" t="str">
        <v>OutStation</v>
      </c>
    </row>
    <row r="237" spans="1:9" x14ac:dyDescent="0.25">
      <c r="A237" s="1">
        <v>740811</v>
      </c>
      <c r="B237" s="1">
        <v>2</v>
      </c>
      <c r="C237" s="1" t="str">
        <v>UNKNOWN</v>
      </c>
      <c r="D237" s="1">
        <v>4</v>
      </c>
      <c r="E237" s="1" t="str">
        <v>BioLegend</v>
      </c>
      <c r="F237" s="1" t="str">
        <v>Demo Kit Mohan Sir (740811, 741146) 2 pcs Kit</v>
      </c>
      <c r="G237" s="1" t="str">
        <v>Unknown</v>
      </c>
      <c r="H237" s="1" t="str">
        <v>Mohan Sir, (Demo)</v>
      </c>
      <c r="I237" s="1" t="str">
        <v>Unknown</v>
      </c>
    </row>
    <row r="238" spans="1:9" x14ac:dyDescent="0.25">
      <c r="A238" s="1">
        <v>741146</v>
      </c>
      <c r="B238" s="1">
        <v>2</v>
      </c>
      <c r="C238" s="1" t="str">
        <v>UNKNOWN</v>
      </c>
      <c r="D238" s="1">
        <v>4</v>
      </c>
      <c r="E238" s="1" t="str">
        <v>BioLegend</v>
      </c>
      <c r="F238" s="1" t="str">
        <v>Demo Kit Mohan Sir (740811, 741146) 2 pcs Kit</v>
      </c>
      <c r="G238" s="1" t="str">
        <v>Unknown</v>
      </c>
      <c r="H238" s="1" t="str">
        <v>Mohan Sir, (Demo)</v>
      </c>
      <c r="I238" s="1" t="str">
        <v>Unknown</v>
      </c>
    </row>
    <row r="239" spans="1:9" x14ac:dyDescent="0.25">
      <c r="A239" s="1">
        <v>740379</v>
      </c>
      <c r="B239" s="1">
        <v>1</v>
      </c>
      <c r="C239" s="1" t="str">
        <v>Unknown</v>
      </c>
      <c r="D239" s="1" t="str">
        <v>RT</v>
      </c>
      <c r="E239" s="1" t="str">
        <v>BioLegend</v>
      </c>
      <c r="F239" s="1" t="str">
        <v>Mohn Sir (Sample) Aurigine Onco</v>
      </c>
      <c r="G239" s="1" t="str">
        <v>Unknown</v>
      </c>
      <c r="H239" s="1" t="str">
        <v>Mohan sir,(Sample) Aurigine Onco</v>
      </c>
      <c r="I239" s="1" t="str">
        <v>Unknown</v>
      </c>
    </row>
    <row r="240" spans="1:9" x14ac:dyDescent="0.25">
      <c r="A240" s="1">
        <v>741110</v>
      </c>
      <c r="B240" s="1">
        <v>1</v>
      </c>
      <c r="C240" s="1" t="str">
        <v>Unknown</v>
      </c>
      <c r="D240" s="1">
        <v>4</v>
      </c>
      <c r="E240" s="1" t="str">
        <v>BioLegend</v>
      </c>
      <c r="F240" s="1" t="str">
        <v>Mohn Sir (Sample) Aurigine Onco</v>
      </c>
      <c r="G240" s="1" t="str">
        <v>Unknown</v>
      </c>
      <c r="H240" s="1" t="str">
        <v>Mohan sir,(Sample) Aurigine Onco</v>
      </c>
      <c r="I240" s="1" t="str">
        <v>Unknown</v>
      </c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9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(11-10-2025)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Saturday (11-10-2025)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AIIMS</v>
      </c>
      <c r="B6" s="1">
        <v>4</v>
      </c>
      <c r="C6" s="1" t="str">
        <v>BioLegend</v>
      </c>
      <c r="D6" s="1">
        <v>7</v>
      </c>
      <c r="E6" s="1" t="str">
        <v>Local</v>
      </c>
      <c r="F6" s="1" t="str">
        <v>Priyanka Madam</v>
      </c>
    </row>
    <row r="7" spans="1:6" x14ac:dyDescent="0.25">
      <c r="A7" s="1" t="str">
        <v>APOLLO CHENNAI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Stock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8</v>
      </c>
      <c r="E9" s="1" t="str">
        <v>OutStation</v>
      </c>
      <c r="F9" s="1" t="str">
        <v>Saturday (11-10-2025)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PO Awaited</v>
      </c>
    </row>
    <row r="11" spans="1:6" x14ac:dyDescent="0.25">
      <c r="A11" s="1" t="str">
        <v>BARC</v>
      </c>
      <c r="B11" s="1">
        <v>4</v>
      </c>
      <c r="C11" s="1" t="str">
        <v>BioLegend</v>
      </c>
      <c r="D11" s="1">
        <v>7</v>
      </c>
      <c r="E11" s="1" t="str">
        <v>OutStation</v>
      </c>
      <c r="F11" s="1" t="str">
        <v>Saturday (11-10-2025)</v>
      </c>
    </row>
    <row r="12" spans="1:6" x14ac:dyDescent="0.25">
      <c r="A12" s="1" t="str">
        <v>BHARAT BIOTECH</v>
      </c>
      <c r="B12" s="1">
        <v>4</v>
      </c>
      <c r="C12" s="1" t="str">
        <v>BioLegend</v>
      </c>
      <c r="D12" s="1">
        <v>1</v>
      </c>
      <c r="E12" s="1" t="str">
        <v>OutStation</v>
      </c>
      <c r="F12" s="1" t="str">
        <v>Saturday (11-10-2025)</v>
      </c>
    </row>
    <row r="13" spans="1:6" x14ac:dyDescent="0.25">
      <c r="A13" s="1" t="str">
        <v>BIO SOLUTION</v>
      </c>
      <c r="B13" s="1" t="str">
        <v>rt</v>
      </c>
      <c r="C13" s="1" t="str">
        <v>BioLegend</v>
      </c>
      <c r="D13" s="1">
        <v>3</v>
      </c>
      <c r="E13" s="1" t="str">
        <v>OutStation</v>
      </c>
      <c r="F13" s="1" t="str">
        <v>Saturday (11-10-2025)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4</v>
      </c>
      <c r="E14" s="1" t="str">
        <v>OutStation</v>
      </c>
      <c r="F14" s="1" t="str">
        <v>Saturday (11-10-2025)</v>
      </c>
    </row>
    <row r="15" spans="1:6" x14ac:dyDescent="0.25">
      <c r="A15" s="1" t="str">
        <v>BIONOVA</v>
      </c>
      <c r="B15" s="1">
        <v>4</v>
      </c>
      <c r="C15" s="1" t="str">
        <v>BioLegend</v>
      </c>
      <c r="D15" s="1">
        <v>2</v>
      </c>
      <c r="E15" s="1" t="str">
        <v>OutStation</v>
      </c>
      <c r="F15" s="1" t="str">
        <v>Saturday (11-10-2025)</v>
      </c>
    </row>
    <row r="16" spans="1:6" x14ac:dyDescent="0.25">
      <c r="A16" s="1" t="str">
        <v>HELIX</v>
      </c>
      <c r="B16" s="1">
        <v>-20</v>
      </c>
      <c r="C16" s="1" t="str">
        <v>BioLegend</v>
      </c>
      <c r="D16" s="1">
        <v>1</v>
      </c>
      <c r="E16" s="1" t="str">
        <v>OutStation</v>
      </c>
      <c r="F16" s="1" t="str">
        <v>Saturday (11-10-2025)</v>
      </c>
    </row>
    <row r="17" spans="1:6" x14ac:dyDescent="0.25">
      <c r="A17" s="1" t="str">
        <v>ICGEB</v>
      </c>
      <c r="B17" s="1">
        <v>4</v>
      </c>
      <c r="C17" s="1" t="str">
        <v>BioLegend</v>
      </c>
      <c r="D17" s="1">
        <v>1</v>
      </c>
      <c r="E17" s="1" t="str">
        <v>Local</v>
      </c>
      <c r="F17" s="1" t="str">
        <v>Priyanka Madam</v>
      </c>
    </row>
    <row r="18" spans="1:6" x14ac:dyDescent="0.25">
      <c r="A18" s="1" t="str">
        <v>IISER PUNE</v>
      </c>
      <c r="B18" s="1">
        <v>-20</v>
      </c>
      <c r="C18" s="1" t="str">
        <v>DHARMACON</v>
      </c>
      <c r="D18" s="1">
        <v>1</v>
      </c>
      <c r="E18" s="1" t="str">
        <v>OutStation</v>
      </c>
      <c r="F18" s="1" t="str">
        <v>Saturday (11-10-2025)</v>
      </c>
    </row>
    <row r="19" spans="1:6" x14ac:dyDescent="0.25">
      <c r="A19" s="1" t="str">
        <v>IIT BOMBAY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Saturday (11-10-2025)</v>
      </c>
    </row>
    <row r="20" spans="1:6" x14ac:dyDescent="0.25">
      <c r="A20" s="1" t="str">
        <v>ILBS</v>
      </c>
      <c r="B20" s="1">
        <v>4</v>
      </c>
      <c r="C20" s="1" t="str">
        <v>BioLegend</v>
      </c>
      <c r="D20" s="1">
        <v>4</v>
      </c>
      <c r="E20" s="1" t="str">
        <v>Local</v>
      </c>
      <c r="F20" s="1" t="str">
        <v>Priyanka Madam</v>
      </c>
    </row>
    <row r="21" spans="1:6" x14ac:dyDescent="0.25">
      <c r="A21" s="1" t="str">
        <v>ILS</v>
      </c>
      <c r="B21" s="1">
        <v>-20</v>
      </c>
      <c r="C21" s="1" t="str">
        <v>DHARMACON</v>
      </c>
      <c r="D21" s="1">
        <v>7</v>
      </c>
      <c r="E21" s="1" t="str">
        <v>OutStation</v>
      </c>
      <c r="F21" s="1" t="str">
        <v>PO Awaited</v>
      </c>
    </row>
    <row r="22" spans="1:6" x14ac:dyDescent="0.25">
      <c r="A22" s="1" t="str">
        <v>ILS</v>
      </c>
      <c r="B22" s="1">
        <v>4</v>
      </c>
      <c r="C22" s="1" t="str">
        <v>BioLegend</v>
      </c>
      <c r="D22" s="1">
        <v>33</v>
      </c>
      <c r="E22" s="1" t="str">
        <v>OutStation</v>
      </c>
      <c r="F22" s="1" t="str">
        <v>Saturday (11-10-2025)</v>
      </c>
    </row>
    <row r="23" spans="1:6" x14ac:dyDescent="0.25">
      <c r="A23" s="1" t="str">
        <v>ILS</v>
      </c>
      <c r="B23" s="1">
        <v>-20</v>
      </c>
      <c r="C23" s="1" t="str">
        <v>BioLegend</v>
      </c>
      <c r="D23" s="1">
        <v>2</v>
      </c>
      <c r="E23" s="1" t="str">
        <v>OutStation</v>
      </c>
      <c r="F23" s="1" t="str">
        <v>Saturday (11-10-2025)</v>
      </c>
    </row>
    <row r="24" spans="1:6" x14ac:dyDescent="0.25">
      <c r="A24" s="1" t="str">
        <v>IMMUNEEL</v>
      </c>
      <c r="B24" s="1">
        <v>4</v>
      </c>
      <c r="C24" s="1" t="str">
        <v>BioLegend</v>
      </c>
      <c r="D24" s="1">
        <v>2</v>
      </c>
      <c r="E24" s="1" t="str">
        <v>OutStation</v>
      </c>
      <c r="F24" s="1" t="str">
        <v>Saturday (11-10-2025)</v>
      </c>
    </row>
    <row r="25" spans="1:6" x14ac:dyDescent="0.25">
      <c r="A25" s="1" t="str">
        <v>JUBILANT</v>
      </c>
      <c r="B25" s="1">
        <v>-20</v>
      </c>
      <c r="C25" s="1" t="str">
        <v>BioLegend</v>
      </c>
      <c r="D25" s="1">
        <v>1</v>
      </c>
      <c r="E25" s="1" t="str">
        <v>OutStation</v>
      </c>
      <c r="F25" s="1" t="str">
        <v>Saturday (11-10-2025)</v>
      </c>
    </row>
    <row r="26" spans="1:6" x14ac:dyDescent="0.25">
      <c r="A26" s="1" t="str">
        <v>MANIPAL</v>
      </c>
      <c r="B26" s="1">
        <v>4</v>
      </c>
      <c r="C26" s="1" t="str">
        <v>BioLegend</v>
      </c>
      <c r="D26" s="1">
        <v>1</v>
      </c>
      <c r="E26" s="1" t="str">
        <v>OutStation</v>
      </c>
      <c r="F26" s="1" t="str">
        <v>Saturday (11-10-2025)</v>
      </c>
    </row>
    <row r="27" spans="1:6" x14ac:dyDescent="0.25">
      <c r="A27" s="1" t="str">
        <v>MANIPAL</v>
      </c>
      <c r="B27" s="1">
        <v>-20</v>
      </c>
      <c r="C27" s="1" t="str">
        <v>BioLegend</v>
      </c>
      <c r="D27" s="1">
        <v>1</v>
      </c>
      <c r="E27" s="1" t="str">
        <v>OutStation</v>
      </c>
      <c r="F27" s="1" t="str">
        <v>Saturday (11-10-2025)</v>
      </c>
    </row>
    <row r="28" spans="1:6" x14ac:dyDescent="0.25">
      <c r="A28" s="1" t="str">
        <v>MICRO VAPI</v>
      </c>
      <c r="B28" s="1">
        <v>4</v>
      </c>
      <c r="C28" s="1" t="str">
        <v>BioLegend</v>
      </c>
      <c r="D28" s="1">
        <v>60</v>
      </c>
      <c r="E28" s="1" t="str">
        <v>OutStation</v>
      </c>
      <c r="F28" s="1" t="str">
        <v>Saturday (11-10-2025)</v>
      </c>
    </row>
    <row r="29" spans="1:6" x14ac:dyDescent="0.25">
      <c r="A29" s="1" t="str">
        <v>MICRO VAPI</v>
      </c>
      <c r="B29" s="1">
        <v>-20</v>
      </c>
      <c r="C29" s="1" t="str">
        <v>BioLegend</v>
      </c>
      <c r="D29" s="1">
        <v>2</v>
      </c>
      <c r="E29" s="1" t="str">
        <v>OutStation</v>
      </c>
      <c r="F29" s="1" t="str">
        <v>Saturday (11-10-2025)</v>
      </c>
    </row>
    <row r="30" spans="1:6" x14ac:dyDescent="0.25">
      <c r="A30" s="1" t="str">
        <v>MICRO VAPI</v>
      </c>
      <c r="B30" s="1" t="str">
        <v>RT</v>
      </c>
      <c r="C30" s="1" t="str">
        <v>BioLegend</v>
      </c>
      <c r="D30" s="1">
        <v>20</v>
      </c>
      <c r="E30" s="1" t="str">
        <v>OutStation</v>
      </c>
      <c r="F30" s="1" t="str">
        <v>Saturday (11-10-2025)</v>
      </c>
    </row>
    <row r="31" spans="1:6" x14ac:dyDescent="0.25">
      <c r="A31" s="1" t="str">
        <v>NBRC</v>
      </c>
      <c r="B31" s="1">
        <v>-20</v>
      </c>
      <c r="C31" s="1" t="str">
        <v>DHARMACON</v>
      </c>
      <c r="D31" s="1">
        <v>1</v>
      </c>
      <c r="E31" s="1" t="str">
        <v>Local</v>
      </c>
      <c r="F31" s="1" t="str">
        <v>Priyanka Madam</v>
      </c>
    </row>
    <row r="32" spans="1:6" x14ac:dyDescent="0.25">
      <c r="A32" s="1" t="str">
        <v>NCBS</v>
      </c>
      <c r="B32" s="1">
        <v>-20</v>
      </c>
      <c r="C32" s="1" t="str">
        <v>DHARMACON</v>
      </c>
      <c r="D32" s="1">
        <v>2</v>
      </c>
      <c r="E32" s="1" t="str">
        <v>OutStation</v>
      </c>
      <c r="F32" s="1" t="str">
        <v>PO Awaited</v>
      </c>
    </row>
    <row r="33" spans="1:6" x14ac:dyDescent="0.25">
      <c r="A33" s="1" t="str">
        <v>NII</v>
      </c>
      <c r="B33" s="1" t="str">
        <v>RT</v>
      </c>
      <c r="C33" s="1" t="str">
        <v>SARTORIUS</v>
      </c>
      <c r="D33" s="1">
        <v>2</v>
      </c>
      <c r="E33" s="1" t="str">
        <v>Local</v>
      </c>
      <c r="F33" s="1" t="str">
        <v>Priyanka Madam</v>
      </c>
    </row>
    <row r="34" spans="1:6" x14ac:dyDescent="0.25">
      <c r="A34" s="1" t="str">
        <v>NIV</v>
      </c>
      <c r="B34" s="1">
        <v>4</v>
      </c>
      <c r="C34" s="1" t="str">
        <v>BioLegend</v>
      </c>
      <c r="D34" s="1">
        <v>1</v>
      </c>
      <c r="E34" s="1" t="str">
        <v>OutStation</v>
      </c>
      <c r="F34" s="1" t="str">
        <v>SAMPLE</v>
      </c>
    </row>
    <row r="35" spans="1:6" x14ac:dyDescent="0.25">
      <c r="A35" s="1" t="str">
        <v>NNF</v>
      </c>
      <c r="B35" s="1">
        <v>-20</v>
      </c>
      <c r="C35" s="1" t="str">
        <v>Targetmol</v>
      </c>
      <c r="D35" s="1">
        <v>1</v>
      </c>
      <c r="E35" s="1" t="str">
        <v>OutStation</v>
      </c>
      <c r="F35" s="1" t="str">
        <v>Sample and Back Order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8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13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2</v>
      </c>
      <c r="E41" s="1" t="str">
        <v>OutStation</v>
      </c>
      <c r="F41" s="1" t="str">
        <v>Saturday (11-10-2025)</v>
      </c>
    </row>
    <row r="42" spans="1:6" x14ac:dyDescent="0.25">
      <c r="A42" s="1" t="str">
        <v>PRIYANKA MADAM</v>
      </c>
      <c r="B42" s="1">
        <v>4</v>
      </c>
      <c r="C42" s="1" t="str">
        <v>BioLegend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RG SONS</v>
      </c>
      <c r="B43" s="1" t="str">
        <v>RT</v>
      </c>
      <c r="C43" s="1" t="str">
        <v>Sartorius</v>
      </c>
      <c r="D43" s="1">
        <v>4</v>
      </c>
      <c r="E43" s="1" t="str">
        <v>OutStation</v>
      </c>
      <c r="F43" s="1" t="str">
        <v>Saturday (11-10-2025)</v>
      </c>
    </row>
    <row r="44" spans="1:6" x14ac:dyDescent="0.25">
      <c r="A44" s="1" t="str">
        <v>RG SONS</v>
      </c>
      <c r="B44" s="1">
        <v>4</v>
      </c>
      <c r="C44" s="1" t="str">
        <v>BioLegend</v>
      </c>
      <c r="D44" s="1">
        <v>2</v>
      </c>
      <c r="E44" s="1" t="str">
        <v>OutStation</v>
      </c>
      <c r="F44" s="1" t="str">
        <v>Saturday (11-10-2025)</v>
      </c>
    </row>
    <row r="45" spans="1:6" x14ac:dyDescent="0.25">
      <c r="A45" s="1" t="str">
        <v>RG SONS</v>
      </c>
      <c r="B45" s="1">
        <v>-20</v>
      </c>
      <c r="C45" s="1" t="str">
        <v>BioLegend</v>
      </c>
      <c r="D45" s="1">
        <v>1</v>
      </c>
      <c r="E45" s="1" t="str">
        <v>OutStation</v>
      </c>
      <c r="F45" s="1" t="str">
        <v>Saturday (11-10-2025)</v>
      </c>
    </row>
    <row r="46" spans="1:6" x14ac:dyDescent="0.25">
      <c r="A46" s="1" t="str">
        <v>RGCB</v>
      </c>
      <c r="B46" s="1">
        <v>4</v>
      </c>
      <c r="C46" s="1" t="str">
        <v>BioLegend</v>
      </c>
      <c r="D46" s="1">
        <v>2</v>
      </c>
      <c r="E46" s="1" t="str">
        <v>OutStation</v>
      </c>
      <c r="F46" s="1" t="str">
        <v>Back Order</v>
      </c>
    </row>
    <row r="47" spans="1:6" x14ac:dyDescent="0.25">
      <c r="A47" s="1" t="str">
        <v>SAI LIFE</v>
      </c>
      <c r="B47" s="1">
        <v>-20</v>
      </c>
      <c r="C47" s="1" t="str">
        <v>BioLegend</v>
      </c>
      <c r="D47" s="1">
        <v>1</v>
      </c>
      <c r="E47" s="1" t="str">
        <v>OutStation</v>
      </c>
      <c r="F47" s="1" t="str">
        <v>Saturday (11-10-2025)</v>
      </c>
    </row>
    <row r="48" spans="1:6" x14ac:dyDescent="0.25">
      <c r="A48" s="1" t="str">
        <v>Sample (PM)</v>
      </c>
      <c r="B48" s="1">
        <v>4</v>
      </c>
      <c r="C48" s="1" t="str">
        <v>Hansa Biomed</v>
      </c>
      <c r="D48" s="1">
        <v>5</v>
      </c>
      <c r="E48" s="1" t="str">
        <v>Local</v>
      </c>
      <c r="F48" s="1" t="str">
        <v>Priyanka Madam</v>
      </c>
    </row>
    <row r="49" spans="1:6" x14ac:dyDescent="0.25">
      <c r="A49" s="1" t="str">
        <v>SOUTH CAMPUS</v>
      </c>
      <c r="B49" s="1" t="str">
        <v>RT</v>
      </c>
      <c r="C49" s="1" t="str">
        <v>HOEFER</v>
      </c>
      <c r="D49" s="1">
        <v>2</v>
      </c>
      <c r="E49" s="1" t="str">
        <v>Local</v>
      </c>
      <c r="F49" s="1" t="str">
        <v>Sample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Revvity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</v>
      </c>
      <c r="E54" s="1" t="str">
        <v>STOCK</v>
      </c>
      <c r="F54" s="1" t="str">
        <v>Priyanka Madam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4</v>
      </c>
      <c r="C56" s="1" t="str">
        <v>BioLegend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Biotium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BioLegend</v>
      </c>
      <c r="D58" s="1">
        <v>6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17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65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BioXcell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MP Bio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DHARMACON</v>
      </c>
      <c r="D69" s="1">
        <v>14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DHARMACON</v>
      </c>
      <c r="D70" s="1">
        <v>5</v>
      </c>
      <c r="E70" s="1" t="str">
        <v>STOCK</v>
      </c>
      <c r="F70" s="1" t="str">
        <v>Stock</v>
      </c>
    </row>
    <row r="71" spans="1:6" x14ac:dyDescent="0.25">
      <c r="A71" s="1" t="str">
        <v>SUN PHARMA</v>
      </c>
      <c r="B71" s="1">
        <v>4</v>
      </c>
      <c r="C71" s="1" t="str">
        <v>BioLegend</v>
      </c>
      <c r="D71" s="1">
        <v>6</v>
      </c>
      <c r="E71" s="1" t="str">
        <v>OutStation</v>
      </c>
      <c r="F71" s="1" t="str">
        <v>Saturday (11-10-2025)</v>
      </c>
    </row>
    <row r="72" spans="1:6" x14ac:dyDescent="0.25">
      <c r="A72" s="1" t="str">
        <v>SUN PHARMA</v>
      </c>
      <c r="B72" s="1">
        <v>-20</v>
      </c>
      <c r="C72" s="1" t="str">
        <v>MABTECH</v>
      </c>
      <c r="D72" s="1">
        <v>10</v>
      </c>
      <c r="E72" s="1" t="str">
        <v>OutStation</v>
      </c>
      <c r="F72" s="1">
        <v>0</v>
      </c>
    </row>
    <row r="73" spans="1:6" x14ac:dyDescent="0.25">
      <c r="A73" s="1" t="str">
        <v>SUN PHARMA</v>
      </c>
      <c r="B73" s="1">
        <v>4</v>
      </c>
      <c r="C73" s="1" t="str">
        <v>MABTECH</v>
      </c>
      <c r="D73" s="1">
        <v>2</v>
      </c>
      <c r="E73" s="1" t="str">
        <v>OutStation</v>
      </c>
      <c r="F73" s="1">
        <v>0</v>
      </c>
    </row>
    <row r="74" spans="1:6" x14ac:dyDescent="0.25">
      <c r="A74" s="1" t="str">
        <v>SUPRV</v>
      </c>
      <c r="B74" s="1">
        <v>4</v>
      </c>
      <c r="C74" s="1" t="str">
        <v>BioLegend</v>
      </c>
      <c r="D74" s="1">
        <v>2</v>
      </c>
      <c r="E74" s="1" t="str">
        <v>OutStation</v>
      </c>
      <c r="F74" s="1" t="str">
        <v>Saturday (11-10-2025)</v>
      </c>
    </row>
    <row r="75" spans="1:6" x14ac:dyDescent="0.25">
      <c r="A75" s="1" t="str">
        <v>SUPRV</v>
      </c>
      <c r="B75" s="1">
        <v>-20</v>
      </c>
      <c r="C75" s="1" t="str">
        <v>MABTECH</v>
      </c>
      <c r="D75" s="1">
        <v>2</v>
      </c>
      <c r="E75" s="1" t="str">
        <v>OutStation</v>
      </c>
      <c r="F75" s="1">
        <v>0</v>
      </c>
    </row>
    <row r="76" spans="1:6" x14ac:dyDescent="0.25">
      <c r="A76" s="1" t="str">
        <v>UNKNOWN</v>
      </c>
      <c r="B76" s="1">
        <v>4</v>
      </c>
      <c r="C76" s="1" t="str">
        <v>BioLegend</v>
      </c>
      <c r="D76" s="1">
        <v>4</v>
      </c>
      <c r="E76" s="1" t="str">
        <v>Unknown</v>
      </c>
      <c r="F76" s="1" t="str">
        <v>Mohan Sir, (Demo)</v>
      </c>
    </row>
    <row r="77" spans="1:6" x14ac:dyDescent="0.25">
      <c r="A77" s="1" t="str">
        <v>Unknown</v>
      </c>
      <c r="B77" s="1" t="str">
        <v>RT</v>
      </c>
      <c r="C77" s="1" t="str">
        <v>BioLegend</v>
      </c>
      <c r="D77" s="1">
        <v>1</v>
      </c>
      <c r="E77" s="1" t="str">
        <v>Unknown</v>
      </c>
      <c r="F77" s="1" t="str">
        <v>Mohan sir,(Sample) Aurigine Onco</v>
      </c>
    </row>
    <row r="78" spans="1:6" x14ac:dyDescent="0.25">
      <c r="A78" s="1" t="str">
        <v>Unknown</v>
      </c>
      <c r="B78" s="1">
        <v>4</v>
      </c>
      <c r="C78" s="1" t="str">
        <v>BioLegend</v>
      </c>
      <c r="D78" s="1">
        <v>1</v>
      </c>
      <c r="E78" s="1" t="str">
        <v>Unknown</v>
      </c>
      <c r="F78" s="1" t="str">
        <v>Mohan sir,(Sample) Aurigine Onco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58156564491</v>
      </c>
      <c r="C3" s="1">
        <v>0</v>
      </c>
      <c r="D3" s="1" t="str">
        <v>TECHWEST</v>
      </c>
    </row>
    <row r="4" spans="1:4" x14ac:dyDescent="0.25">
      <c r="A4" s="2">
        <v>45937</v>
      </c>
      <c r="B4" s="1">
        <v>58156565891</v>
      </c>
      <c r="C4" s="1">
        <v>0</v>
      </c>
      <c r="D4" s="1" t="str">
        <v>BIO AID</v>
      </c>
    </row>
    <row r="5" spans="1:4" x14ac:dyDescent="0.25">
      <c r="A5" s="2">
        <v>45937</v>
      </c>
      <c r="B5" s="1">
        <v>58156567700</v>
      </c>
      <c r="C5" s="1">
        <v>0</v>
      </c>
      <c r="D5" s="1" t="str">
        <v>KOKILA</v>
      </c>
    </row>
    <row r="6" spans="1:4" x14ac:dyDescent="0.25">
      <c r="A6" s="2">
        <v>45937</v>
      </c>
      <c r="B6" s="1">
        <v>58156568142</v>
      </c>
      <c r="C6" s="1">
        <v>0</v>
      </c>
      <c r="D6" s="1" t="str">
        <v>ICT</v>
      </c>
    </row>
    <row r="7" spans="1:4" x14ac:dyDescent="0.25">
      <c r="A7" s="2">
        <v>45937</v>
      </c>
      <c r="B7" s="1">
        <v>58156568330</v>
      </c>
      <c r="C7" s="1">
        <v>0</v>
      </c>
      <c r="D7" s="1" t="str">
        <v>BHARAT biotech</v>
      </c>
    </row>
    <row r="8" spans="1:4" x14ac:dyDescent="0.25">
      <c r="A8" s="6">
        <v>45937</v>
      </c>
      <c r="B8">
        <v>58156571163</v>
      </c>
      <c r="C8">
        <v>0</v>
      </c>
      <c r="D8" t="str">
        <v>M BIOTECH</v>
      </c>
    </row>
    <row r="9" spans="1:4" x14ac:dyDescent="0.25">
      <c r="A9" s="6">
        <v>45937</v>
      </c>
      <c r="B9">
        <v>58156572773</v>
      </c>
      <c r="C9">
        <v>0</v>
      </c>
      <c r="D9" t="str">
        <v>HELIX</v>
      </c>
    </row>
    <row r="10" spans="1:4" x14ac:dyDescent="0.25">
      <c r="A10" s="6">
        <v>45937</v>
      </c>
      <c r="B10">
        <v>58156573160</v>
      </c>
      <c r="C10">
        <v>0</v>
      </c>
      <c r="D10" t="str">
        <v>IIT KANPUR</v>
      </c>
    </row>
    <row r="11" spans="1:4" x14ac:dyDescent="0.25">
      <c r="A11" s="6">
        <v>45937</v>
      </c>
      <c r="B11">
        <v>58156573495</v>
      </c>
      <c r="C11">
        <v>0</v>
      </c>
      <c r="D11" t="str">
        <v>MICRO VAPI</v>
      </c>
    </row>
    <row r="12" spans="1:4" x14ac:dyDescent="0.25">
      <c r="A12" s="6">
        <v>45937</v>
      </c>
      <c r="B12">
        <v>58156574420</v>
      </c>
      <c r="C12">
        <v>0</v>
      </c>
      <c r="D12" t="str">
        <v>BITS PILANI</v>
      </c>
    </row>
    <row r="13" spans="1:4" x14ac:dyDescent="0.25">
      <c r="A13" s="6">
        <v>45937</v>
      </c>
      <c r="B13">
        <v>58156578664</v>
      </c>
      <c r="C13">
        <v>0</v>
      </c>
      <c r="D13" t="str">
        <v>ILS</v>
      </c>
    </row>
    <row r="14" spans="1:4" x14ac:dyDescent="0.25">
      <c r="A14" s="6">
        <v>45937</v>
      </c>
      <c r="B14">
        <v>58156579261</v>
      </c>
      <c r="C14">
        <v>0</v>
      </c>
      <c r="D14" t="str">
        <v>IISER BHOPAL</v>
      </c>
    </row>
    <row r="15" spans="1:4" x14ac:dyDescent="0.25">
      <c r="A15" s="6">
        <v>45937</v>
      </c>
      <c r="B15" t="str">
        <v>D3003710012</v>
      </c>
      <c r="C15">
        <v>0</v>
      </c>
      <c r="D15" t="str">
        <v>PATANJALI</v>
      </c>
    </row>
    <row r="16" spans="1:4" x14ac:dyDescent="0.25">
      <c r="A16" s="6">
        <v>45938</v>
      </c>
      <c r="B16">
        <v>58156648572</v>
      </c>
      <c r="C16">
        <v>0</v>
      </c>
      <c r="D16" t="str">
        <v>KEMWELL</v>
      </c>
    </row>
    <row r="17" spans="1:4" x14ac:dyDescent="0.25">
      <c r="A17" s="6">
        <v>45938</v>
      </c>
      <c r="B17">
        <v>58156650086</v>
      </c>
      <c r="C17">
        <v>0</v>
      </c>
      <c r="D17" t="str">
        <v>Allianz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3732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40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(11-10-2025)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(11-10-2025)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432604</v>
      </c>
      <c r="B21" s="1" t="str">
        <v>ELISA MAX™ Deluxe Set Mouse IL-1β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431414</v>
      </c>
      <c r="B22" s="1" t="str">
        <v>ELISA MAX™ Deluxe Set Mouse IL-10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>
        <v>430804</v>
      </c>
      <c r="B23" s="1" t="str">
        <v>ELISA MAX™ Deluxe Set Mouse IFN-γ</v>
      </c>
      <c r="C23" s="1">
        <v>1</v>
      </c>
      <c r="D23" s="1" t="str">
        <v>STOCK</v>
      </c>
      <c r="E23" s="1">
        <v>4</v>
      </c>
      <c r="F23" s="1" t="str">
        <v>BioLegend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>
        <v>430904</v>
      </c>
      <c r="B24" s="1" t="str">
        <v>ELISA MAX™ Deluxe Set Mouse TNF-α</v>
      </c>
      <c r="C24" s="1">
        <v>1</v>
      </c>
      <c r="D24" s="1" t="str">
        <v>STOCK</v>
      </c>
      <c r="E24" s="1">
        <v>4</v>
      </c>
      <c r="F24" s="1" t="str">
        <v>BioLegend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VS0191</v>
      </c>
      <c r="B25" s="1" t="str">
        <v>VicaSpin 500 3000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VS0141</v>
      </c>
      <c r="B26" s="1" t="str">
        <v>VicaSpin 500 100000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VS0141</v>
      </c>
      <c r="B27" s="1" t="str">
        <v>VicaSpin 500 100000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VS15T21</v>
      </c>
      <c r="B28" s="1" t="str">
        <v>VivaSpin Turbo 15 30000 MWCO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 t="str">
        <v>VS2051</v>
      </c>
      <c r="B29" s="1" t="str">
        <v>VicaSpin 20 300000 MWCO PES</v>
      </c>
      <c r="C29" s="1">
        <v>1</v>
      </c>
      <c r="D29" s="1" t="str">
        <v>Stock</v>
      </c>
      <c r="E29" s="1" t="str">
        <v>RT</v>
      </c>
      <c r="F29" s="1" t="str">
        <v>Sartorius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 t="str">
        <v>VS15T01</v>
      </c>
      <c r="B30" s="1" t="str">
        <v>Vivaspin Turbo 15 Centrifugal concentrators 4-15 ml Sample Volume 10 kDa MWCO PES, 12pc</v>
      </c>
      <c r="C30" s="1">
        <v>1</v>
      </c>
      <c r="D30" s="1" t="str">
        <v>Stock</v>
      </c>
      <c r="E30" s="1" t="str">
        <v>RT</v>
      </c>
      <c r="F30" s="1" t="str">
        <v>Sartorius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100570</v>
      </c>
      <c r="B31" s="1" t="str">
        <v>Glycine, Free Acid 500 gm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152574</v>
      </c>
      <c r="B32" s="1" t="str">
        <v>Sodium Carbonate Monohydrate, ACS 500 GM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1860454</v>
      </c>
      <c r="B33" s="1" t="str">
        <v>Phosphate Buffered Sline, Dulbecco's Formula, without Magnesium and Calcium 500 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6553050</v>
      </c>
      <c r="B34" s="1" t="str">
        <v xml:space="preserve">SPINeasy DNA Kit for Microbiome  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6542050</v>
      </c>
      <c r="B35" s="1" t="str">
        <v>SPINeasy RNA Kit for Tissue (Without Lysing Matrix)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6539025</v>
      </c>
      <c r="B36" s="1" t="str">
        <v>SPINeasy Plasmid Midiprep Kit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116910001</v>
      </c>
      <c r="B37" s="1" t="str">
        <v>Lysing Matrix A, 10 X 2ML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0210064710</v>
      </c>
      <c r="B38" s="1" t="str">
        <v>3-Amino-1,2,4-triazole 10gm</v>
      </c>
      <c r="C38" s="1">
        <v>1</v>
      </c>
      <c r="D38" s="1" t="str">
        <v>Stock</v>
      </c>
      <c r="E38" s="1">
        <v>-20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850494</v>
      </c>
      <c r="B39" s="1" t="str">
        <v>LSM™ lymphocyte separation medium 100ml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152624</v>
      </c>
      <c r="B40" s="1" t="str">
        <v>Alcian Blue 8Gx</v>
      </c>
      <c r="C40" s="1">
        <v>1</v>
      </c>
      <c r="D40" s="1" t="str">
        <v>Stock</v>
      </c>
      <c r="E40" s="1" t="str">
        <v>RT</v>
      </c>
      <c r="F40" s="1" t="str">
        <v>Mp Bio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 t="str">
        <v>0602100031730</v>
      </c>
      <c r="B41" s="1" t="str">
        <v>(GeNei Red Dye PCR Master Mix (2X), 5X100 Reactions</v>
      </c>
      <c r="C41" s="1">
        <v>1</v>
      </c>
      <c r="D41" s="1" t="str">
        <v>STOCK</v>
      </c>
      <c r="E41" s="1">
        <v>-20</v>
      </c>
      <c r="F41" s="1" t="str">
        <v>Genei Lab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 t="str">
        <v>Saturday (11-10-2025)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T1785</v>
      </c>
      <c r="B48" s="1" t="str">
        <v xml:space="preserve"> Palbociclib 571190-30-2 Spec 5 mg</v>
      </c>
      <c r="C48" s="1">
        <v>1</v>
      </c>
      <c r="D48" s="1" t="str">
        <v>NNF</v>
      </c>
      <c r="E48" s="1">
        <v>-20</v>
      </c>
      <c r="F48" s="1" t="str">
        <v>Targetmol</v>
      </c>
      <c r="G48" s="1" t="str">
        <v>Banglore</v>
      </c>
      <c r="H48" s="1" t="str">
        <v>Sample and Back Order</v>
      </c>
      <c r="I48" s="1" t="str">
        <v>OutStation</v>
      </c>
    </row>
    <row r="49" spans="1:9" x14ac:dyDescent="0.25">
      <c r="A49" s="1" t="str">
        <v>VS0101</v>
      </c>
      <c r="B49" s="1" t="str">
        <v>Vivaspin 500 Centrifugal Concentrators 0.1-0.5ml Sample Volume 10 kDa MWCO PES, 25pc</v>
      </c>
      <c r="C49" s="1">
        <v>1</v>
      </c>
      <c r="D49" s="1" t="str">
        <v>NII</v>
      </c>
      <c r="E49" s="1" t="str">
        <v>RT</v>
      </c>
      <c r="F49" s="1" t="str">
        <v>SARTORIUS</v>
      </c>
      <c r="G49" s="1" t="str">
        <v>Delhi</v>
      </c>
      <c r="H49" s="1" t="str">
        <v>Priyanka Madam</v>
      </c>
      <c r="I49" s="1" t="str">
        <v>Local</v>
      </c>
    </row>
    <row r="50" spans="1:9" x14ac:dyDescent="0.25">
      <c r="A50" s="1" t="str">
        <v>VS0131</v>
      </c>
      <c r="B50" s="1" t="str">
        <v>Vivaspin 500 Centrifugal concentrators 0.1-0.5 mL Sample Volume 50 kDa MWCO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>
        <v>101251</v>
      </c>
      <c r="B51" s="1" t="str">
        <v>Brilliant Violet 421™ anti-mouse/human CD11b Antibody  50µg</v>
      </c>
      <c r="C51" s="1">
        <v>1</v>
      </c>
      <c r="D51" s="1" t="str">
        <v>RGCB</v>
      </c>
      <c r="E51" s="1">
        <v>4</v>
      </c>
      <c r="F51" s="1" t="str">
        <v>BioLegend</v>
      </c>
      <c r="G51" s="1" t="str">
        <v>Kerala</v>
      </c>
      <c r="H51" s="1" t="str">
        <v>Back Order</v>
      </c>
      <c r="I51" s="1" t="str">
        <v>OutStation</v>
      </c>
    </row>
    <row r="52" spans="1:9" x14ac:dyDescent="0.25">
      <c r="A52" s="1" t="str">
        <v>139316</v>
      </c>
      <c r="B52" s="1" t="str">
        <v>FITC anti-mouse CD64 (FcγRI) Antibody, 100ug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Back Order</v>
      </c>
      <c r="I52" s="1" t="str">
        <v>OutStation</v>
      </c>
    </row>
    <row r="53" spans="1:9" x14ac:dyDescent="0.25">
      <c r="A53" s="1">
        <v>424401</v>
      </c>
      <c r="B53" s="1" t="str">
        <v>True-Nuclear™ Transcription Factor Buffer Set  120tests</v>
      </c>
      <c r="C53" s="1">
        <v>1</v>
      </c>
      <c r="D53" s="1" t="str">
        <v>PRIYANKA MADAM</v>
      </c>
      <c r="E53" s="1">
        <v>4</v>
      </c>
      <c r="F53" s="1" t="str">
        <v>BioLegend</v>
      </c>
      <c r="G53" s="1" t="str">
        <v>Delhi</v>
      </c>
      <c r="H53" s="1" t="str">
        <v>Priyanka Madam</v>
      </c>
      <c r="I53" s="1" t="str">
        <v>Local</v>
      </c>
    </row>
    <row r="54" spans="1:9" x14ac:dyDescent="0.25">
      <c r="A54" s="1">
        <v>740379</v>
      </c>
      <c r="B54" s="1" t="str">
        <v>V-bottom Plate for LEGENDplex™ Assay  1plate</v>
      </c>
      <c r="C54" s="1">
        <v>1</v>
      </c>
      <c r="D54" s="1" t="str">
        <v>Unknown</v>
      </c>
      <c r="E54" s="1" t="str">
        <v>RT</v>
      </c>
      <c r="F54" s="1" t="str">
        <v>BioLegend</v>
      </c>
      <c r="G54" s="1" t="str">
        <v>Unknown</v>
      </c>
      <c r="H54" s="1" t="str">
        <v>Mohan sir,(Sample) Aurigine Onco</v>
      </c>
      <c r="I54" s="1" t="str">
        <v>Unknown</v>
      </c>
    </row>
    <row r="55" spans="1:9" x14ac:dyDescent="0.25">
      <c r="A55" s="1">
        <v>741110</v>
      </c>
      <c r="B55" s="1" t="str">
        <v>LEGENDplex™ Buffer Set A2  100 tests</v>
      </c>
      <c r="C55" s="1">
        <v>1</v>
      </c>
      <c r="D55" s="1" t="str">
        <v>Unknown</v>
      </c>
      <c r="E55" s="1">
        <v>4</v>
      </c>
      <c r="F55" s="1" t="str">
        <v>BioLegend</v>
      </c>
      <c r="G55" s="1" t="str">
        <v>Unknown</v>
      </c>
      <c r="H55" s="1" t="str">
        <v>Mohan sir,(Sample) Aurigine Onco</v>
      </c>
      <c r="I55" s="1" t="str">
        <v>Unknown</v>
      </c>
    </row>
    <row r="56" spans="1:9" x14ac:dyDescent="0.25">
      <c r="A56" s="1" t="str">
        <v>CTM-1172738</v>
      </c>
      <c r="B56" s="1" t="str">
        <v xml:space="preserve">Ptgs2 S1:: Custom siRNA, in vivo _x000D_
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CTM-1172741</v>
      </c>
      <c r="B57" s="1" t="str">
        <v xml:space="preserve">Ptgs2 S2:: Custom siRNA, in vivo 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CTM-1172744</v>
      </c>
      <c r="B58" s="1" t="str">
        <v xml:space="preserve">Ptgs2 S3: : Custom siRNA, in _x000D_
vivo 0.2 µmol Accell </v>
      </c>
      <c r="C58" s="1">
        <v>1</v>
      </c>
      <c r="D58" s="1" t="str">
        <v>BARC</v>
      </c>
      <c r="E58" s="1">
        <v>-20</v>
      </c>
      <c r="F58" s="1" t="str">
        <v>DHARMACON</v>
      </c>
      <c r="G58" s="1" t="str">
        <v>Mumbai</v>
      </c>
      <c r="H58" s="1" t="str">
        <v>PO Awaited</v>
      </c>
      <c r="I58" s="1" t="str">
        <v>OutStation</v>
      </c>
    </row>
    <row r="59" spans="1:9" x14ac:dyDescent="0.25">
      <c r="A59" s="1" t="str">
        <v>CTM-1172745</v>
      </c>
      <c r="B59" s="1" t="str">
        <v xml:space="preserve">Ptgs2 S4:: Custom siRNA, in vivo _x000D_
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L-019598-00-0005</v>
      </c>
      <c r="B60" s="1" t="str">
        <v xml:space="preserve">ON-TARGETplus Human PABPC1 (26986)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L-013680-01-0005</v>
      </c>
      <c r="B61" s="1" t="str">
        <v xml:space="preserve">ON-TARGETplus Human NXF1 (10482)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L-012078-00-0005</v>
      </c>
      <c r="B62" s="1" t="str">
        <v xml:space="preserve">ON-TARGETplus Human ALYREF (10189) siRNA - SMARTpool, 5_x000D_
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L-003030-00-0005</v>
      </c>
      <c r="B63" s="1" t="str">
        <v xml:space="preserve">ON-TARGETplus Human XPO1 (7514)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L-004920-01-0005</v>
      </c>
      <c r="B64" s="1" t="str">
        <v xml:space="preserve">ON-TARGETplus Human DDX39A (10212) siRNA -_x000D_
SMARTpool, 5 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L-003805-00-0005</v>
      </c>
      <c r="B65" s="1" t="str">
        <v xml:space="preserve">ON-TARGETplus Human DDX39B (7919) siRNA -_x000D_
SMARTpool, 5 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D-001810-10-05</v>
      </c>
      <c r="B66" s="1" t="str">
        <v>ON-TARGETplus Non-targeting Pool  5nmol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L-015121-00-0005</v>
      </c>
      <c r="B67" s="1" t="str">
        <v>ON-TARGETplus Human MYO1C (4641) siRNA - SMARTpool  5nmol</v>
      </c>
      <c r="C67" s="1">
        <v>1</v>
      </c>
      <c r="D67" s="1" t="str">
        <v>NCBS</v>
      </c>
      <c r="E67" s="1">
        <v>-20</v>
      </c>
      <c r="F67" s="1" t="str">
        <v>DHARMACON</v>
      </c>
      <c r="G67" s="1" t="str">
        <v>Banglore</v>
      </c>
      <c r="H67" s="1" t="str">
        <v>PO Awaited</v>
      </c>
      <c r="I67" s="1" t="str">
        <v>OutStation</v>
      </c>
    </row>
    <row r="68" spans="1:9" x14ac:dyDescent="0.25">
      <c r="A68" s="1" t="str">
        <v>L-020165-00-0005</v>
      </c>
      <c r="B68" s="1" t="str">
        <v>ON-TARGETplus Human CTCF (10664) siRNA - SMARTpool  5nmol</v>
      </c>
      <c r="C68" s="1">
        <v>1</v>
      </c>
      <c r="D68" s="1" t="str">
        <v>NCBS</v>
      </c>
      <c r="E68" s="1">
        <v>-20</v>
      </c>
      <c r="F68" s="1" t="str">
        <v>DHARMACON</v>
      </c>
      <c r="G68" s="1" t="str">
        <v>Banglore</v>
      </c>
      <c r="H68" s="1" t="str">
        <v>PO Awaited</v>
      </c>
      <c r="I68" s="1" t="str">
        <v>OutStation</v>
      </c>
    </row>
    <row r="69" spans="1:9" x14ac:dyDescent="0.25">
      <c r="A69" s="1" t="str">
        <v>CTM-1192962</v>
      </c>
      <c r="B69" s="1" t="str">
        <v xml:space="preserve">ATAT1: Custom siRNA, Standard _x000D_
0.015 µmol Regular </v>
      </c>
      <c r="C69" s="1">
        <v>1</v>
      </c>
      <c r="D69" s="1" t="str">
        <v>IISER PUNE</v>
      </c>
      <c r="E69" s="1">
        <v>-20</v>
      </c>
      <c r="F69" s="1" t="str">
        <v>DHARMACON</v>
      </c>
      <c r="G69" s="1" t="str">
        <v>Pune</v>
      </c>
      <c r="H69" s="1" t="str">
        <v>Saturday (11-10-2025)</v>
      </c>
      <c r="I69" s="1" t="str">
        <v>OutStation</v>
      </c>
    </row>
    <row r="70" spans="1:9" x14ac:dyDescent="0.25">
      <c r="A70" s="1" t="str">
        <v>L-006656-03-0005</v>
      </c>
      <c r="B70" s="1" t="str">
        <v>"ON-TARGETplus Human PARP1 (142) siRNA - SMARTpool  5nmol</v>
      </c>
      <c r="C70" s="1">
        <v>1</v>
      </c>
      <c r="D70" s="1" t="str">
        <v>NBRC</v>
      </c>
      <c r="E70" s="1">
        <v>-20</v>
      </c>
      <c r="F70" s="1" t="str">
        <v>DHARMACON</v>
      </c>
      <c r="G70" s="1" t="str">
        <v>Manesar</v>
      </c>
      <c r="H70" s="1" t="str">
        <v>Priyanka Madam</v>
      </c>
      <c r="I70" s="1" t="str">
        <v>Local</v>
      </c>
    </row>
    <row r="71" spans="1:9" x14ac:dyDescent="0.25">
      <c r="A71" s="1">
        <v>100204</v>
      </c>
      <c r="B71" s="1" t="str">
        <v>anti-mouse CD3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Saturday (11-10-2025)</v>
      </c>
      <c r="I71" s="1" t="str">
        <v>OutStation</v>
      </c>
    </row>
    <row r="72" spans="1:9" x14ac:dyDescent="0.25">
      <c r="A72" s="1">
        <v>100216</v>
      </c>
      <c r="B72" s="1" t="str">
        <v>anti-mouse CD3</v>
      </c>
      <c r="C72" s="1">
        <v>1</v>
      </c>
      <c r="D72" s="1" t="str">
        <v>ILS</v>
      </c>
      <c r="E72" s="1">
        <v>4</v>
      </c>
      <c r="F72" s="1" t="str">
        <v>BioLegend</v>
      </c>
      <c r="G72" s="1" t="str">
        <v>Bhuvneshwar</v>
      </c>
      <c r="H72" s="1" t="str">
        <v>Saturday (11-10-2025)</v>
      </c>
      <c r="I72" s="1" t="str">
        <v>OutStation</v>
      </c>
    </row>
    <row r="73" spans="1:9" x14ac:dyDescent="0.25">
      <c r="A73" s="1">
        <v>100222</v>
      </c>
      <c r="B73" s="1" t="str">
        <v>anti-mouse CD3</v>
      </c>
      <c r="C73" s="1">
        <v>1</v>
      </c>
      <c r="D73" s="1" t="str">
        <v>SUN PHARMA</v>
      </c>
      <c r="E73" s="1">
        <v>4</v>
      </c>
      <c r="F73" s="1" t="str">
        <v>BioLegend</v>
      </c>
      <c r="G73" s="1" t="str">
        <v>Gujrat</v>
      </c>
      <c r="H73" s="1" t="str">
        <v>Saturday (11-10-2025)</v>
      </c>
      <c r="I73" s="1" t="str">
        <v>OutStation</v>
      </c>
    </row>
    <row r="74" spans="1:9" x14ac:dyDescent="0.25">
      <c r="A74" s="1">
        <v>100732</v>
      </c>
      <c r="B74" s="1" t="str">
        <v>anti-mouse CD8a</v>
      </c>
      <c r="C74" s="1">
        <v>1</v>
      </c>
      <c r="D74" s="1" t="str">
        <v>ILS</v>
      </c>
      <c r="E74" s="1">
        <v>4</v>
      </c>
      <c r="F74" s="1" t="str">
        <v>BioLegend</v>
      </c>
      <c r="G74" s="1" t="str">
        <v>Bhuvneshwar</v>
      </c>
      <c r="H74" s="1" t="str">
        <v>Saturday (11-10-2025)</v>
      </c>
      <c r="I74" s="1" t="str">
        <v>OutStation</v>
      </c>
    </row>
    <row r="75" spans="1:9" x14ac:dyDescent="0.25">
      <c r="A75" s="1">
        <v>101205</v>
      </c>
      <c r="B75" s="1" t="str">
        <v>anti-mouse/human CD11b</v>
      </c>
      <c r="C75" s="1">
        <v>1</v>
      </c>
      <c r="D75" s="1" t="str">
        <v>BIONOVA</v>
      </c>
      <c r="E75" s="1">
        <v>4</v>
      </c>
      <c r="F75" s="1" t="str">
        <v>BioLegend</v>
      </c>
      <c r="G75" s="1" t="str">
        <v>Banglore</v>
      </c>
      <c r="H75" s="1" t="str">
        <v>Saturday (11-10-2025)</v>
      </c>
      <c r="I75" s="1" t="str">
        <v>OutStation</v>
      </c>
    </row>
    <row r="76" spans="1:9" x14ac:dyDescent="0.25">
      <c r="A76" s="1">
        <v>101206</v>
      </c>
      <c r="B76" s="1" t="str">
        <v>anti-mouse/human CD11b</v>
      </c>
      <c r="C76" s="1">
        <v>1</v>
      </c>
      <c r="D76" s="1" t="str">
        <v>ILS</v>
      </c>
      <c r="E76" s="1">
        <v>4</v>
      </c>
      <c r="F76" s="1" t="str">
        <v>BioLegend</v>
      </c>
      <c r="G76" s="1" t="str">
        <v>Bhuvneshwar</v>
      </c>
      <c r="H76" s="1" t="str">
        <v>Saturday (11-10-2025)</v>
      </c>
      <c r="I76" s="1" t="str">
        <v>OutStation</v>
      </c>
    </row>
    <row r="77" spans="1:9" x14ac:dyDescent="0.25">
      <c r="A77" s="1">
        <v>101222</v>
      </c>
      <c r="B77" s="1" t="str">
        <v>anti-mouse/human CD11b</v>
      </c>
      <c r="C77" s="1">
        <v>1</v>
      </c>
      <c r="D77" s="1" t="str">
        <v>ILBS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102711</v>
      </c>
      <c r="B78" s="1" t="str">
        <v>anti-mouse CD38</v>
      </c>
      <c r="C78" s="1">
        <v>1</v>
      </c>
      <c r="D78" s="1" t="str">
        <v>ILS</v>
      </c>
      <c r="E78" s="1">
        <v>4</v>
      </c>
      <c r="F78" s="1" t="str">
        <v>BioLegend</v>
      </c>
      <c r="G78" s="1" t="str">
        <v>Bhuvneshwar</v>
      </c>
      <c r="H78" s="1" t="str">
        <v>Saturday (11-10-2025)</v>
      </c>
      <c r="I78" s="1" t="str">
        <v>OutStation</v>
      </c>
    </row>
    <row r="79" spans="1:9" x14ac:dyDescent="0.25">
      <c r="A79" s="1">
        <v>103116</v>
      </c>
      <c r="B79" s="1" t="str">
        <v>anti-mouse CD45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Saturday (11-10-2025)</v>
      </c>
      <c r="I79" s="1" t="str">
        <v>OutStation</v>
      </c>
    </row>
    <row r="80" spans="1:9" x14ac:dyDescent="0.25">
      <c r="A80" s="1">
        <v>104732</v>
      </c>
      <c r="B80" s="1" t="str">
        <v>anti-mouse CD80</v>
      </c>
      <c r="C80" s="1">
        <v>1</v>
      </c>
      <c r="D80" s="1" t="str">
        <v>ILS</v>
      </c>
      <c r="E80" s="1">
        <v>4</v>
      </c>
      <c r="F80" s="1" t="str">
        <v>BioLegend</v>
      </c>
      <c r="G80" s="1" t="str">
        <v>Bhuvneshwar</v>
      </c>
      <c r="H80" s="1" t="str">
        <v>Saturday (11-10-2025)</v>
      </c>
      <c r="I80" s="1" t="str">
        <v>OutStation</v>
      </c>
    </row>
    <row r="81" spans="1:9" x14ac:dyDescent="0.25">
      <c r="A81" s="1">
        <v>104733</v>
      </c>
      <c r="B81" s="1" t="str">
        <v>anti-mouse CD80</v>
      </c>
      <c r="C81" s="1">
        <v>1</v>
      </c>
      <c r="D81" s="1" t="str">
        <v>IIT BOMBAY</v>
      </c>
      <c r="E81" s="1">
        <v>4</v>
      </c>
      <c r="F81" s="1" t="str">
        <v>BioLegend</v>
      </c>
      <c r="G81" s="1" t="str">
        <v>Mumbai</v>
      </c>
      <c r="H81" s="1" t="str">
        <v>Saturday (11-10-2025)</v>
      </c>
      <c r="I81" s="1" t="str">
        <v>OutStation</v>
      </c>
    </row>
    <row r="82" spans="1:9" x14ac:dyDescent="0.25">
      <c r="A82" s="1">
        <v>105012</v>
      </c>
      <c r="B82" s="1" t="str">
        <v>anti-mouse CD86</v>
      </c>
      <c r="C82" s="1">
        <v>1</v>
      </c>
      <c r="D82" s="1" t="str">
        <v>ILS</v>
      </c>
      <c r="E82" s="1">
        <v>4</v>
      </c>
      <c r="F82" s="1" t="str">
        <v>BioLegend</v>
      </c>
      <c r="G82" s="1" t="str">
        <v>Bhuvneshwar</v>
      </c>
      <c r="H82" s="1" t="str">
        <v>Saturday (11-10-2025)</v>
      </c>
      <c r="I82" s="1" t="str">
        <v>OutStation</v>
      </c>
    </row>
    <row r="83" spans="1:9" x14ac:dyDescent="0.25">
      <c r="A83" s="1">
        <v>105841</v>
      </c>
      <c r="B83" s="1" t="str">
        <v>anti-mouse CD117 (c-kit)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 t="str">
        <v>Saturday (11-10-2025)</v>
      </c>
      <c r="I83" s="1" t="str">
        <v>OutStation</v>
      </c>
    </row>
    <row r="84" spans="1:9" x14ac:dyDescent="0.25">
      <c r="A84" s="1">
        <v>107622</v>
      </c>
      <c r="B84" s="1" t="str">
        <v>anti-mouse I-A/I-E</v>
      </c>
      <c r="C84" s="1">
        <v>1</v>
      </c>
      <c r="D84" s="1" t="str">
        <v>ILS</v>
      </c>
      <c r="E84" s="1">
        <v>4</v>
      </c>
      <c r="F84" s="1" t="str">
        <v>BioLegend</v>
      </c>
      <c r="G84" s="1" t="str">
        <v>Bhuvneshwar</v>
      </c>
      <c r="H84" s="1" t="str">
        <v>Saturday (11-10-2025)</v>
      </c>
      <c r="I84" s="1" t="str">
        <v>OutStation</v>
      </c>
    </row>
    <row r="85" spans="1:9" x14ac:dyDescent="0.25">
      <c r="A85" s="1">
        <v>108408</v>
      </c>
      <c r="B85" s="1" t="str">
        <v>anti-mouse Ly-6G/Ly-6C (Gr-1)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 t="str">
        <v>Saturday (11-10-2025)</v>
      </c>
      <c r="I85" s="1" t="str">
        <v>OutStation</v>
      </c>
    </row>
    <row r="86" spans="1:9" x14ac:dyDescent="0.25">
      <c r="A86" s="1">
        <v>112503</v>
      </c>
      <c r="B86" s="1" t="str">
        <v>anti-mouse CD138 (Syndecan-1)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Saturday (11-10-2025)</v>
      </c>
      <c r="I86" s="1" t="str">
        <v>OutStation</v>
      </c>
    </row>
    <row r="87" spans="1:9" x14ac:dyDescent="0.25">
      <c r="A87" s="1">
        <v>116006</v>
      </c>
      <c r="B87" s="1" t="str">
        <v>anti-mouse CD4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 t="str">
        <v>Saturday (11-10-2025)</v>
      </c>
      <c r="I87" s="1" t="str">
        <v>OutStation</v>
      </c>
    </row>
    <row r="88" spans="1:9" x14ac:dyDescent="0.25">
      <c r="A88" s="1">
        <v>117308</v>
      </c>
      <c r="B88" s="1" t="str">
        <v>anti-mouse CD11c</v>
      </c>
      <c r="C88" s="1">
        <v>1</v>
      </c>
      <c r="D88" s="1" t="str">
        <v>SUN PHARMA</v>
      </c>
      <c r="E88" s="1">
        <v>4</v>
      </c>
      <c r="F88" s="1" t="str">
        <v>BioLegend</v>
      </c>
      <c r="G88" s="1" t="str">
        <v>Gujrat</v>
      </c>
      <c r="H88" s="1" t="str">
        <v>Saturday (11-10-2025)</v>
      </c>
      <c r="I88" s="1" t="str">
        <v>OutStation</v>
      </c>
    </row>
    <row r="89" spans="1:9" x14ac:dyDescent="0.25">
      <c r="A89" s="1">
        <v>117318</v>
      </c>
      <c r="B89" s="1" t="str">
        <v>anti-mouse CD11c</v>
      </c>
      <c r="C89" s="1">
        <v>1</v>
      </c>
      <c r="D89" s="1" t="str">
        <v>ILS</v>
      </c>
      <c r="E89" s="1">
        <v>4</v>
      </c>
      <c r="F89" s="1" t="str">
        <v>BioLegend</v>
      </c>
      <c r="G89" s="1" t="str">
        <v>Bhuvneshwar</v>
      </c>
      <c r="H89" s="1" t="str">
        <v>Saturday (11-10-2025)</v>
      </c>
      <c r="I89" s="1" t="str">
        <v>OutStation</v>
      </c>
    </row>
    <row r="90" spans="1:9" x14ac:dyDescent="0.25">
      <c r="A90" s="1">
        <v>121426</v>
      </c>
      <c r="B90" s="1" t="str">
        <v>anti-mouse CD103</v>
      </c>
      <c r="C90" s="1">
        <v>1</v>
      </c>
      <c r="D90" s="1" t="str">
        <v>SUN PHARMA</v>
      </c>
      <c r="E90" s="1">
        <v>4</v>
      </c>
      <c r="F90" s="1" t="str">
        <v>BioLegend</v>
      </c>
      <c r="G90" s="1" t="str">
        <v>Gujrat</v>
      </c>
      <c r="H90" s="1" t="str">
        <v>Saturday (11-10-2025)</v>
      </c>
      <c r="I90" s="1" t="str">
        <v>OutStation</v>
      </c>
    </row>
    <row r="91" spans="1:9" x14ac:dyDescent="0.25">
      <c r="A91" s="1">
        <v>123107</v>
      </c>
      <c r="B91" s="1" t="str">
        <v>anti-mouse F4/80</v>
      </c>
      <c r="C91" s="1">
        <v>1</v>
      </c>
      <c r="D91" s="1" t="str">
        <v>BIONOVA</v>
      </c>
      <c r="E91" s="1">
        <v>4</v>
      </c>
      <c r="F91" s="1" t="str">
        <v>BioLegend</v>
      </c>
      <c r="G91" s="1" t="str">
        <v>Banglore</v>
      </c>
      <c r="H91" s="1" t="str">
        <v>Saturday (11-10-2025)</v>
      </c>
      <c r="I91" s="1" t="str">
        <v>OutStation</v>
      </c>
    </row>
    <row r="92" spans="1:9" x14ac:dyDescent="0.25">
      <c r="A92" s="1">
        <v>123127</v>
      </c>
      <c r="B92" s="1" t="str">
        <v>anti-mouse F4/80</v>
      </c>
      <c r="C92" s="1">
        <v>1</v>
      </c>
      <c r="D92" s="1" t="str">
        <v>ILBS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123173</v>
      </c>
      <c r="B93" s="1" t="str">
        <v>anti-mouse F4/80</v>
      </c>
      <c r="C93" s="1">
        <v>1</v>
      </c>
      <c r="D93" s="1" t="str">
        <v>MICRO VAPI</v>
      </c>
      <c r="E93" s="1">
        <v>4</v>
      </c>
      <c r="F93" s="1" t="str">
        <v>BioLegend</v>
      </c>
      <c r="G93" s="1" t="str">
        <v>Gujrat</v>
      </c>
      <c r="H93" s="1" t="str">
        <v>Saturday (11-10-2025)</v>
      </c>
      <c r="I93" s="1" t="str">
        <v>OutStation</v>
      </c>
    </row>
    <row r="94" spans="1:9" x14ac:dyDescent="0.25">
      <c r="A94" s="1">
        <v>124625</v>
      </c>
      <c r="B94" s="1" t="str">
        <v>anti-mouse CD40</v>
      </c>
      <c r="C94" s="1">
        <v>1</v>
      </c>
      <c r="D94" s="1" t="str">
        <v>IIT BOMBAY</v>
      </c>
      <c r="E94" s="1">
        <v>4</v>
      </c>
      <c r="F94" s="1" t="str">
        <v>BioLegend</v>
      </c>
      <c r="G94" s="1" t="str">
        <v>Mumbai</v>
      </c>
      <c r="H94" s="1" t="str">
        <v>Saturday (11-10-2025)</v>
      </c>
      <c r="I94" s="1" t="str">
        <v>OutStation</v>
      </c>
    </row>
    <row r="95" spans="1:9" x14ac:dyDescent="0.25">
      <c r="A95" s="1">
        <v>126406</v>
      </c>
      <c r="B95" s="1" t="str">
        <v>anti-mouse FOXP3</v>
      </c>
      <c r="C95" s="1">
        <v>1</v>
      </c>
      <c r="D95" s="1" t="str">
        <v>ILS</v>
      </c>
      <c r="E95" s="1">
        <v>4</v>
      </c>
      <c r="F95" s="1" t="str">
        <v>BioLegend</v>
      </c>
      <c r="G95" s="1" t="str">
        <v>Bhuvneshwar</v>
      </c>
      <c r="H95" s="1" t="str">
        <v>Saturday (11-10-2025)</v>
      </c>
      <c r="I95" s="1" t="str">
        <v>OutStation</v>
      </c>
    </row>
    <row r="96" spans="1:9" x14ac:dyDescent="0.25">
      <c r="A96" s="1">
        <v>126422</v>
      </c>
      <c r="B96" s="1" t="str">
        <v>anti-mouse FOXP3</v>
      </c>
      <c r="C96" s="1">
        <v>1</v>
      </c>
      <c r="D96" s="1" t="str">
        <v>ILS</v>
      </c>
      <c r="E96" s="1">
        <v>4</v>
      </c>
      <c r="F96" s="1" t="str">
        <v>BioLegend</v>
      </c>
      <c r="G96" s="1" t="str">
        <v>Bhuvneshwar</v>
      </c>
      <c r="H96" s="1" t="str">
        <v>Saturday (11-10-2025)</v>
      </c>
      <c r="I96" s="1" t="str">
        <v>OutStation</v>
      </c>
    </row>
    <row r="97" spans="1:9" x14ac:dyDescent="0.25">
      <c r="A97" s="1">
        <v>141720</v>
      </c>
      <c r="B97" s="1" t="str">
        <v>anti-mouse CD206 (MMR)</v>
      </c>
      <c r="C97" s="1">
        <v>1</v>
      </c>
      <c r="D97" s="1" t="str">
        <v>ILS</v>
      </c>
      <c r="E97" s="1">
        <v>4</v>
      </c>
      <c r="F97" s="1" t="str">
        <v>BioLegend</v>
      </c>
      <c r="G97" s="1" t="str">
        <v>Bhuvneshwar</v>
      </c>
      <c r="H97" s="1" t="str">
        <v>Saturday (11-10-2025)</v>
      </c>
      <c r="I97" s="1" t="str">
        <v>OutStation</v>
      </c>
    </row>
    <row r="98" spans="1:9" x14ac:dyDescent="0.25">
      <c r="A98" s="1">
        <v>142517</v>
      </c>
      <c r="B98" s="1" t="str">
        <v>anti-mouse CD138 (Syndecan-1)</v>
      </c>
      <c r="C98" s="1">
        <v>1</v>
      </c>
      <c r="D98" s="1" t="str">
        <v>MICRO VAPI</v>
      </c>
      <c r="E98" s="1">
        <v>4</v>
      </c>
      <c r="F98" s="1" t="str">
        <v>BioLegend</v>
      </c>
      <c r="G98" s="1" t="str">
        <v>Gujrat</v>
      </c>
      <c r="H98" s="1" t="str">
        <v>Saturday (11-10-2025)</v>
      </c>
      <c r="I98" s="1" t="str">
        <v>OutStation</v>
      </c>
    </row>
    <row r="99" spans="1:9" x14ac:dyDescent="0.25">
      <c r="A99" s="1">
        <v>142604</v>
      </c>
      <c r="B99" s="1" t="str">
        <v>anti-mouse CD49a</v>
      </c>
      <c r="C99" s="1">
        <v>1</v>
      </c>
      <c r="D99" s="1" t="str">
        <v>SUN PHARMA</v>
      </c>
      <c r="E99" s="1">
        <v>4</v>
      </c>
      <c r="F99" s="1" t="str">
        <v>BioLegend</v>
      </c>
      <c r="G99" s="1" t="str">
        <v>Gujrat</v>
      </c>
      <c r="H99" s="1" t="str">
        <v>Saturday (11-10-2025)</v>
      </c>
      <c r="I99" s="1" t="str">
        <v>OutStation</v>
      </c>
    </row>
    <row r="100" spans="1:9" x14ac:dyDescent="0.25">
      <c r="A100" s="1">
        <v>145510</v>
      </c>
      <c r="B100" s="1" t="str">
        <v>anti-mouse CD185 (CXCR5)</v>
      </c>
      <c r="C100" s="1">
        <v>1</v>
      </c>
      <c r="D100" s="1" t="str">
        <v>MICRO VAPI</v>
      </c>
      <c r="E100" s="1">
        <v>4</v>
      </c>
      <c r="F100" s="1" t="str">
        <v>BioLegend</v>
      </c>
      <c r="G100" s="1" t="str">
        <v>Gujrat</v>
      </c>
      <c r="H100" s="1" t="str">
        <v>Saturday (11-10-2025)</v>
      </c>
      <c r="I100" s="1" t="str">
        <v>OutStation</v>
      </c>
    </row>
    <row r="101" spans="1:9" x14ac:dyDescent="0.25">
      <c r="A101" s="1">
        <v>159220</v>
      </c>
      <c r="B101" s="1" t="str">
        <v>anti-mouse CD86</v>
      </c>
      <c r="C101" s="1">
        <v>1</v>
      </c>
      <c r="D101" s="1" t="str">
        <v>ILS</v>
      </c>
      <c r="E101" s="1">
        <v>4</v>
      </c>
      <c r="F101" s="1" t="str">
        <v>BioLegend</v>
      </c>
      <c r="G101" s="1" t="str">
        <v>Bhuvneshwar</v>
      </c>
      <c r="H101" s="1" t="str">
        <v>Saturday (11-10-2025)</v>
      </c>
      <c r="I101" s="1" t="str">
        <v>OutStation</v>
      </c>
    </row>
    <row r="102" spans="1:9" x14ac:dyDescent="0.25">
      <c r="A102" s="1">
        <v>165804</v>
      </c>
      <c r="B102" s="1" t="str">
        <v>anti-mouse Arginase 1</v>
      </c>
      <c r="C102" s="1">
        <v>1</v>
      </c>
      <c r="D102" s="1" t="str">
        <v>ILS</v>
      </c>
      <c r="E102" s="1">
        <v>4</v>
      </c>
      <c r="F102" s="1" t="str">
        <v>BioLegend</v>
      </c>
      <c r="G102" s="1" t="str">
        <v>Bhuvneshwar</v>
      </c>
      <c r="H102" s="1" t="str">
        <v>Saturday (11-10-2025)</v>
      </c>
      <c r="I102" s="1" t="str">
        <v>OutStation</v>
      </c>
    </row>
    <row r="103" spans="1:9" x14ac:dyDescent="0.25">
      <c r="A103" s="1">
        <v>301028</v>
      </c>
      <c r="B103" s="1" t="str">
        <v>anti-human CD8a</v>
      </c>
      <c r="C103" s="1">
        <v>1</v>
      </c>
      <c r="D103" s="1" t="str">
        <v>MICRO VAPI</v>
      </c>
      <c r="E103" s="1">
        <v>4</v>
      </c>
      <c r="F103" s="1" t="str">
        <v>BioLegend</v>
      </c>
      <c r="G103" s="1" t="str">
        <v>Gujrat</v>
      </c>
      <c r="H103" s="1" t="str">
        <v>Saturday (11-10-2025)</v>
      </c>
      <c r="I103" s="1" t="str">
        <v>OutStation</v>
      </c>
    </row>
    <row r="104" spans="1:9" x14ac:dyDescent="0.25">
      <c r="A104" s="1">
        <v>302864</v>
      </c>
      <c r="B104" s="1" t="str">
        <v>anti-human CD27</v>
      </c>
      <c r="C104" s="1">
        <v>1</v>
      </c>
      <c r="D104" s="1" t="str">
        <v>AIIMS</v>
      </c>
      <c r="E104" s="1">
        <v>4</v>
      </c>
      <c r="F104" s="1" t="str">
        <v>BioLegend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>
        <v>302904</v>
      </c>
      <c r="B105" s="1" t="str">
        <v>anti-human CD28</v>
      </c>
      <c r="C105" s="1">
        <v>1</v>
      </c>
      <c r="D105" s="1" t="str">
        <v>POPVAX</v>
      </c>
      <c r="E105" s="1">
        <v>4</v>
      </c>
      <c r="F105" s="1" t="str">
        <v>BioLegend</v>
      </c>
      <c r="G105" s="1" t="str">
        <v>Telangana</v>
      </c>
      <c r="H105" s="1" t="str">
        <v>Saturday (11-10-2025)</v>
      </c>
      <c r="I105" s="1" t="str">
        <v>OutStation</v>
      </c>
    </row>
    <row r="106" spans="1:9" x14ac:dyDescent="0.25">
      <c r="A106" s="1">
        <v>303403</v>
      </c>
      <c r="B106" s="1" t="str">
        <v>anti-human CD33</v>
      </c>
      <c r="C106" s="1">
        <v>1</v>
      </c>
      <c r="D106" s="1" t="str">
        <v>ILS</v>
      </c>
      <c r="E106" s="1">
        <v>4</v>
      </c>
      <c r="F106" s="1" t="str">
        <v>BioLegend</v>
      </c>
      <c r="G106" s="1" t="str">
        <v>Bhuvneshwar</v>
      </c>
      <c r="H106" s="1" t="str">
        <v>Saturday (11-10-2025)</v>
      </c>
      <c r="I106" s="1" t="str">
        <v>OutStation</v>
      </c>
    </row>
    <row r="107" spans="1:9" x14ac:dyDescent="0.25">
      <c r="A107" s="1">
        <v>304128</v>
      </c>
      <c r="B107" s="1" t="str">
        <v>anti-human CD45RA</v>
      </c>
      <c r="C107" s="1">
        <v>1</v>
      </c>
      <c r="D107" s="1" t="str">
        <v>IMMUNEEL</v>
      </c>
      <c r="E107" s="1">
        <v>4</v>
      </c>
      <c r="F107" s="1" t="str">
        <v>BioLegend</v>
      </c>
      <c r="G107" s="1" t="str">
        <v>Banglore</v>
      </c>
      <c r="H107" s="1" t="str">
        <v>Saturday (11-10-2025)</v>
      </c>
      <c r="I107" s="1" t="str">
        <v>OutStation</v>
      </c>
    </row>
    <row r="108" spans="1:9" x14ac:dyDescent="0.25">
      <c r="A108" s="1">
        <v>304810</v>
      </c>
      <c r="B108" s="1" t="str">
        <v>anti-human CD62L</v>
      </c>
      <c r="C108" s="1">
        <v>1</v>
      </c>
      <c r="D108" s="1" t="str">
        <v>AIIMS</v>
      </c>
      <c r="E108" s="1">
        <v>4</v>
      </c>
      <c r="F108" s="1" t="str">
        <v>BioLegend</v>
      </c>
      <c r="G108" s="1" t="str">
        <v>Delhi</v>
      </c>
      <c r="H108" s="1" t="str">
        <v>Priyanka Madam</v>
      </c>
      <c r="I108" s="1" t="str">
        <v>Local</v>
      </c>
    </row>
    <row r="109" spans="1:9" x14ac:dyDescent="0.25">
      <c r="A109" s="1">
        <v>307616</v>
      </c>
      <c r="B109" s="1" t="str">
        <v>anti-human HLA-DR</v>
      </c>
      <c r="C109" s="1">
        <v>1</v>
      </c>
      <c r="D109" s="1" t="str">
        <v>ICGEB</v>
      </c>
      <c r="E109" s="1">
        <v>4</v>
      </c>
      <c r="F109" s="1" t="str">
        <v>BioLegend</v>
      </c>
      <c r="G109" s="1" t="str">
        <v>Delhi</v>
      </c>
      <c r="H109" s="1" t="str">
        <v>Priyanka Madam</v>
      </c>
      <c r="I109" s="1" t="str">
        <v>Local</v>
      </c>
    </row>
    <row r="110" spans="1:9" x14ac:dyDescent="0.25">
      <c r="A110" s="1">
        <v>317434</v>
      </c>
      <c r="B110" s="1" t="str">
        <v>anti-human CD4</v>
      </c>
      <c r="C110" s="1">
        <v>1</v>
      </c>
      <c r="D110" s="1" t="str">
        <v>MICRO VAPI</v>
      </c>
      <c r="E110" s="1">
        <v>4</v>
      </c>
      <c r="F110" s="1" t="str">
        <v>BioLegend</v>
      </c>
      <c r="G110" s="1" t="str">
        <v>Gujrat</v>
      </c>
      <c r="H110" s="1" t="str">
        <v>Saturday (11-10-2025)</v>
      </c>
      <c r="I110" s="1" t="str">
        <v>OutStation</v>
      </c>
    </row>
    <row r="111" spans="1:9" x14ac:dyDescent="0.25">
      <c r="A111" s="1">
        <v>318340</v>
      </c>
      <c r="B111" s="1" t="str">
        <v>anti-human CD56 (NCAM)</v>
      </c>
      <c r="C111" s="1">
        <v>1</v>
      </c>
      <c r="D111" s="1" t="str">
        <v>AURIGINE ONCO</v>
      </c>
      <c r="E111" s="1">
        <v>4</v>
      </c>
      <c r="F111" s="1" t="str">
        <v>BioLegend</v>
      </c>
      <c r="G111" s="1" t="str">
        <v>Banglore</v>
      </c>
      <c r="H111" s="1" t="str">
        <v>Saturday (11-10-2025)</v>
      </c>
      <c r="I111" s="1" t="str">
        <v>OutStation</v>
      </c>
    </row>
    <row r="112" spans="1:9" x14ac:dyDescent="0.25">
      <c r="A112" s="1">
        <v>329950</v>
      </c>
      <c r="B112" s="1" t="str">
        <v>anti-human CD279 (PD-1)</v>
      </c>
      <c r="C112" s="1">
        <v>1</v>
      </c>
      <c r="D112" s="1" t="str">
        <v>AIIMS</v>
      </c>
      <c r="E112" s="1">
        <v>4</v>
      </c>
      <c r="F112" s="1" t="str">
        <v>BioLegend</v>
      </c>
      <c r="G112" s="1" t="str">
        <v>Delhi</v>
      </c>
      <c r="H112" s="1" t="str">
        <v>Priyanka Madam</v>
      </c>
      <c r="I112" s="1" t="str">
        <v>Local</v>
      </c>
    </row>
    <row r="113" spans="1:9" x14ac:dyDescent="0.25">
      <c r="A113" s="1">
        <v>331416</v>
      </c>
      <c r="B113" s="1" t="str">
        <v>anti-human TCR Vδ2</v>
      </c>
      <c r="C113" s="1">
        <v>1</v>
      </c>
      <c r="D113" s="1" t="str">
        <v>IMMUNEEL</v>
      </c>
      <c r="E113" s="1">
        <v>4</v>
      </c>
      <c r="F113" s="1" t="str">
        <v>BioLegend</v>
      </c>
      <c r="G113" s="1" t="str">
        <v>Banglore</v>
      </c>
      <c r="H113" s="1" t="str">
        <v>Saturday (11-10-2025)</v>
      </c>
      <c r="I113" s="1" t="str">
        <v>OutStation</v>
      </c>
    </row>
    <row r="114" spans="1:9" x14ac:dyDescent="0.25">
      <c r="A114" s="1">
        <v>334330</v>
      </c>
      <c r="B114" s="1" t="str">
        <v>anti-human CD40</v>
      </c>
      <c r="C114" s="1">
        <v>1</v>
      </c>
      <c r="D114" s="1" t="str">
        <v>AIIMS</v>
      </c>
      <c r="E114" s="1">
        <v>4</v>
      </c>
      <c r="F114" s="1" t="str">
        <v>BioLegend</v>
      </c>
      <c r="G114" s="1" t="str">
        <v>Delhi</v>
      </c>
      <c r="H114" s="1" t="str">
        <v>Priyanka Madam</v>
      </c>
      <c r="I114" s="1" t="str">
        <v>Local</v>
      </c>
    </row>
    <row r="115" spans="1:9" x14ac:dyDescent="0.25">
      <c r="A115" s="1">
        <v>336119</v>
      </c>
      <c r="B115" s="1" t="str">
        <v>anti-human CD93</v>
      </c>
      <c r="C115" s="1">
        <v>1</v>
      </c>
      <c r="D115" s="1" t="str">
        <v>ILS</v>
      </c>
      <c r="E115" s="1">
        <v>4</v>
      </c>
      <c r="F115" s="1" t="str">
        <v>BioLegend</v>
      </c>
      <c r="G115" s="1" t="str">
        <v>Bhuvneshwar</v>
      </c>
      <c r="H115" s="1" t="str">
        <v>Saturday (11-10-2025)</v>
      </c>
      <c r="I115" s="1" t="str">
        <v>OutStation</v>
      </c>
    </row>
    <row r="116" spans="1:9" x14ac:dyDescent="0.25">
      <c r="A116" s="1">
        <v>342915</v>
      </c>
      <c r="B116" s="1" t="str">
        <v>anti-human TCR Vα24-Jα18 (iNKT cell)</v>
      </c>
      <c r="C116" s="1">
        <v>1</v>
      </c>
      <c r="D116" s="1" t="str">
        <v>ACTREC</v>
      </c>
      <c r="E116" s="1">
        <v>4</v>
      </c>
      <c r="F116" s="1" t="str">
        <v>BioLegend</v>
      </c>
      <c r="G116" s="1" t="str">
        <v>Mumbai</v>
      </c>
      <c r="H116" s="1" t="str">
        <v>SAMPLE</v>
      </c>
      <c r="I116" s="1" t="str">
        <v>OutStation</v>
      </c>
    </row>
    <row r="117" spans="1:9" x14ac:dyDescent="0.25">
      <c r="A117" s="1">
        <v>347507</v>
      </c>
      <c r="B117" s="1" t="str">
        <v>anti-human CD254 (TRANCE, RANKL)</v>
      </c>
      <c r="C117" s="1">
        <v>1</v>
      </c>
      <c r="D117" s="1" t="str">
        <v>ILS</v>
      </c>
      <c r="E117" s="1">
        <v>4</v>
      </c>
      <c r="F117" s="1" t="str">
        <v>BioLegend</v>
      </c>
      <c r="G117" s="1" t="str">
        <v>Bhuvneshwar</v>
      </c>
      <c r="H117" s="1" t="str">
        <v>Saturday (11-10-2025)</v>
      </c>
      <c r="I117" s="1" t="str">
        <v>OutStation</v>
      </c>
    </row>
    <row r="118" spans="1:9" x14ac:dyDescent="0.25">
      <c r="A118" s="1">
        <v>348206</v>
      </c>
      <c r="B118" s="1" t="str">
        <v>anti-human IgD</v>
      </c>
      <c r="C118" s="1">
        <v>1</v>
      </c>
      <c r="D118" s="1" t="str">
        <v>AIIMS</v>
      </c>
      <c r="E118" s="1">
        <v>4</v>
      </c>
      <c r="F118" s="1" t="str">
        <v>BioLegend</v>
      </c>
      <c r="G118" s="1" t="str">
        <v>Delhi</v>
      </c>
      <c r="H118" s="1" t="str">
        <v>Priyanka Madam</v>
      </c>
      <c r="I118" s="1" t="str">
        <v>Local</v>
      </c>
    </row>
    <row r="119" spans="1:9" x14ac:dyDescent="0.25">
      <c r="A119" s="1">
        <v>351336</v>
      </c>
      <c r="B119" s="1" t="str">
        <v>anti-human CD127 (IL-7Rα)</v>
      </c>
      <c r="C119" s="1">
        <v>1</v>
      </c>
      <c r="D119" s="1" t="str">
        <v>AIIMS</v>
      </c>
      <c r="E119" s="1">
        <v>4</v>
      </c>
      <c r="F119" s="1" t="str">
        <v>BioLegend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352318</v>
      </c>
      <c r="B120" s="1" t="str">
        <v>anti-human CD138 (Syndecan-1)</v>
      </c>
      <c r="C120" s="1">
        <v>1</v>
      </c>
      <c r="D120" s="1" t="str">
        <v>AIIMS</v>
      </c>
      <c r="E120" s="1">
        <v>4</v>
      </c>
      <c r="F120" s="1" t="str">
        <v>BioLegend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>
        <v>353719</v>
      </c>
      <c r="B121" s="1" t="str">
        <v>anti-human CD183 (CXCR3)</v>
      </c>
      <c r="C121" s="1">
        <v>1</v>
      </c>
      <c r="D121" s="1" t="str">
        <v>NIV</v>
      </c>
      <c r="E121" s="1">
        <v>4</v>
      </c>
      <c r="F121" s="1" t="str">
        <v>BioLegend</v>
      </c>
      <c r="G121" s="1" t="str">
        <v>Pune</v>
      </c>
      <c r="H121" s="1" t="str">
        <v>SAMPLE</v>
      </c>
      <c r="I121" s="1" t="str">
        <v>OutStation</v>
      </c>
    </row>
    <row r="122" spans="1:9" x14ac:dyDescent="0.25">
      <c r="A122" s="1">
        <v>357504</v>
      </c>
      <c r="B122" s="1" t="str">
        <v>anti-human CD269 (BCMA)</v>
      </c>
      <c r="C122" s="1">
        <v>1</v>
      </c>
      <c r="D122" s="1" t="str">
        <v>MICRO VAPI</v>
      </c>
      <c r="E122" s="1">
        <v>4</v>
      </c>
      <c r="F122" s="1" t="str">
        <v>BioLegend</v>
      </c>
      <c r="G122" s="1" t="str">
        <v>Gujrat</v>
      </c>
      <c r="H122" s="1" t="str">
        <v>Saturday (11-10-2025)</v>
      </c>
      <c r="I122" s="1" t="str">
        <v>OutStation</v>
      </c>
    </row>
    <row r="123" spans="1:9" x14ac:dyDescent="0.25">
      <c r="A123" s="1">
        <v>363010</v>
      </c>
      <c r="B123" s="1" t="str">
        <v>anti-human CD19</v>
      </c>
      <c r="C123" s="1">
        <v>1</v>
      </c>
      <c r="D123" s="1" t="str">
        <v>RG SONS</v>
      </c>
      <c r="E123" s="1">
        <v>4</v>
      </c>
      <c r="F123" s="1" t="str">
        <v>BioLegend</v>
      </c>
      <c r="G123" s="1" t="str">
        <v>Lucknow</v>
      </c>
      <c r="H123" s="1" t="str">
        <v>Saturday (11-10-2025)</v>
      </c>
      <c r="I123" s="1" t="str">
        <v>OutStation</v>
      </c>
    </row>
    <row r="124" spans="1:9" x14ac:dyDescent="0.25">
      <c r="A124" s="1">
        <v>366914</v>
      </c>
      <c r="B124" s="1" t="str">
        <v>anti-human IgG Fc Recombinant</v>
      </c>
      <c r="C124" s="1">
        <v>1</v>
      </c>
      <c r="D124" s="1" t="str">
        <v>MICRO VAPI</v>
      </c>
      <c r="E124" s="1">
        <v>4</v>
      </c>
      <c r="F124" s="1" t="str">
        <v>BioLegend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369905</v>
      </c>
      <c r="B125" s="1" t="str">
        <v>anti-human CD120a</v>
      </c>
      <c r="C125" s="1">
        <v>1</v>
      </c>
      <c r="D125" s="1" t="str">
        <v>ILS</v>
      </c>
      <c r="E125" s="1">
        <v>4</v>
      </c>
      <c r="F125" s="1" t="str">
        <v>BioLegend</v>
      </c>
      <c r="G125" s="1" t="str">
        <v>Bhuvneshwar</v>
      </c>
      <c r="H125" s="1" t="str">
        <v>Saturday (11-10-2025)</v>
      </c>
      <c r="I125" s="1" t="str">
        <v>OutStation</v>
      </c>
    </row>
    <row r="126" spans="1:9" x14ac:dyDescent="0.25">
      <c r="A126" s="1">
        <v>398202</v>
      </c>
      <c r="B126" s="1" t="str">
        <v>anti-human CD99</v>
      </c>
      <c r="C126" s="1">
        <v>1</v>
      </c>
      <c r="D126" s="1" t="str">
        <v>ILS</v>
      </c>
      <c r="E126" s="1">
        <v>4</v>
      </c>
      <c r="F126" s="1" t="str">
        <v>BioLegend</v>
      </c>
      <c r="G126" s="1" t="str">
        <v>Bhuvneshwar</v>
      </c>
      <c r="H126" s="1" t="str">
        <v>Saturday (11-10-2025)</v>
      </c>
      <c r="I126" s="1" t="str">
        <v>OutStation</v>
      </c>
    </row>
    <row r="127" spans="1:9" x14ac:dyDescent="0.25">
      <c r="A127" s="1">
        <v>400120</v>
      </c>
      <c r="B127" s="1" t="str">
        <v>Mouse IgG1, κ Isotype Ctrl</v>
      </c>
      <c r="C127" s="1">
        <v>1</v>
      </c>
      <c r="D127" s="1" t="str">
        <v>MICRO VAPI</v>
      </c>
      <c r="E127" s="1">
        <v>4</v>
      </c>
      <c r="F127" s="1" t="str">
        <v>BioLegend</v>
      </c>
      <c r="G127" s="1" t="str">
        <v>Gujrat</v>
      </c>
      <c r="H127" s="1" t="str">
        <v>Saturday (11-10-2025)</v>
      </c>
      <c r="I127" s="1" t="str">
        <v>OutStation</v>
      </c>
    </row>
    <row r="128" spans="1:9" x14ac:dyDescent="0.25">
      <c r="A128" s="1">
        <v>400171</v>
      </c>
      <c r="B128" s="1" t="str">
        <v>Mouse IgG1, κ Isotype Ctrl</v>
      </c>
      <c r="C128" s="1">
        <v>1</v>
      </c>
      <c r="D128" s="1" t="str">
        <v>AURIGINE ONCO</v>
      </c>
      <c r="E128" s="1">
        <v>4</v>
      </c>
      <c r="F128" s="1" t="str">
        <v>BioLegend</v>
      </c>
      <c r="G128" s="1" t="str">
        <v>Banglore</v>
      </c>
      <c r="H128" s="1" t="str">
        <v>Saturday (11-10-2025)</v>
      </c>
      <c r="I128" s="1" t="str">
        <v>OutStation</v>
      </c>
    </row>
    <row r="129" spans="1:9" x14ac:dyDescent="0.25">
      <c r="A129" s="1">
        <v>400647</v>
      </c>
      <c r="B129" s="1" t="str">
        <v>Rat IgG2b, κ Isotype Ctrl</v>
      </c>
      <c r="C129" s="1">
        <v>1</v>
      </c>
      <c r="D129" s="1" t="str">
        <v>ILS</v>
      </c>
      <c r="E129" s="1">
        <v>4</v>
      </c>
      <c r="F129" s="1" t="str">
        <v>BioLegend</v>
      </c>
      <c r="G129" s="1" t="str">
        <v>Bhuvneshwar</v>
      </c>
      <c r="H129" s="1" t="str">
        <v>Saturday (11-10-2025)</v>
      </c>
      <c r="I129" s="1" t="str">
        <v>OutStation</v>
      </c>
    </row>
    <row r="130" spans="1:9" x14ac:dyDescent="0.25">
      <c r="A130" s="1">
        <v>400655</v>
      </c>
      <c r="B130" s="1" t="str">
        <v>Rat IgG2b, κ Isotype Ctrl</v>
      </c>
      <c r="C130" s="1">
        <v>1</v>
      </c>
      <c r="D130" s="1" t="str">
        <v>AURIGINE ONCO</v>
      </c>
      <c r="E130" s="1">
        <v>4</v>
      </c>
      <c r="F130" s="1" t="str">
        <v>BioLegend</v>
      </c>
      <c r="G130" s="1" t="str">
        <v>Banglore</v>
      </c>
      <c r="H130" s="1" t="str">
        <v>Saturday (11-10-2025)</v>
      </c>
      <c r="I130" s="1" t="str">
        <v>OutStation</v>
      </c>
    </row>
    <row r="131" spans="1:9" x14ac:dyDescent="0.25">
      <c r="A131" s="1">
        <v>405202</v>
      </c>
      <c r="B131" s="1" t="str">
        <v>Streptavidin</v>
      </c>
      <c r="C131" s="1">
        <v>1</v>
      </c>
      <c r="D131" s="1" t="str">
        <v>BIO SOLUTION</v>
      </c>
      <c r="E131" s="1">
        <v>4</v>
      </c>
      <c r="F131" s="1" t="str">
        <v>BioLegend</v>
      </c>
      <c r="G131" s="1" t="str">
        <v>Hyderabad</v>
      </c>
      <c r="H131" s="1" t="str">
        <v>Saturday (11-10-2025)</v>
      </c>
      <c r="I131" s="1" t="str">
        <v>OutStation</v>
      </c>
    </row>
    <row r="132" spans="1:9" x14ac:dyDescent="0.25">
      <c r="A132" s="1">
        <v>405301</v>
      </c>
      <c r="B132" s="1" t="str">
        <v>Goat anti-mouse IgG (minimal x-reactivity)</v>
      </c>
      <c r="C132" s="1">
        <v>1</v>
      </c>
      <c r="D132" s="1" t="str">
        <v>ILS</v>
      </c>
      <c r="E132" s="1">
        <v>4</v>
      </c>
      <c r="F132" s="1" t="str">
        <v>BioLegend</v>
      </c>
      <c r="G132" s="1" t="str">
        <v>Bhuvneshwar</v>
      </c>
      <c r="H132" s="1" t="str">
        <v>Saturday (11-10-2025)</v>
      </c>
      <c r="I132" s="1" t="str">
        <v>OutStation</v>
      </c>
    </row>
    <row r="133" spans="1:9" x14ac:dyDescent="0.25">
      <c r="A133" s="1">
        <v>406403</v>
      </c>
      <c r="B133" s="1" t="str">
        <v>Donkey anti-rabbit IgG (min. x-reactivity)</v>
      </c>
      <c r="C133" s="1">
        <v>1</v>
      </c>
      <c r="D133" s="1" t="str">
        <v>ILBS</v>
      </c>
      <c r="E133" s="1">
        <v>4</v>
      </c>
      <c r="F133" s="1" t="str">
        <v>BioLegend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406421</v>
      </c>
      <c r="B134" s="1" t="str">
        <v>Donkey anti-rabbit IgG (min. x-reactivity)</v>
      </c>
      <c r="C134" s="1">
        <v>1</v>
      </c>
      <c r="D134" s="1" t="str">
        <v>ILBS</v>
      </c>
      <c r="E134" s="1">
        <v>4</v>
      </c>
      <c r="F134" s="1" t="str">
        <v>BioLegend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406502</v>
      </c>
      <c r="B135" s="1" t="str">
        <v>anti-mouse IgM</v>
      </c>
      <c r="C135" s="1">
        <v>1</v>
      </c>
      <c r="D135" s="1" t="str">
        <v>BARC</v>
      </c>
      <c r="E135" s="1">
        <v>4</v>
      </c>
      <c r="F135" s="1" t="str">
        <v>BioLegend</v>
      </c>
      <c r="G135" s="1" t="str">
        <v>Mumbai</v>
      </c>
      <c r="H135" s="1" t="str">
        <v>Saturday (11-10-2025)</v>
      </c>
      <c r="I135" s="1" t="str">
        <v>OutStation</v>
      </c>
    </row>
    <row r="136" spans="1:9" x14ac:dyDescent="0.25">
      <c r="A136" s="1">
        <v>406602</v>
      </c>
      <c r="B136" s="1" t="str">
        <v>anti-mouse IgG1</v>
      </c>
      <c r="C136" s="1">
        <v>1</v>
      </c>
      <c r="D136" s="1" t="str">
        <v>BARC</v>
      </c>
      <c r="E136" s="1">
        <v>4</v>
      </c>
      <c r="F136" s="1" t="str">
        <v>BioLegend</v>
      </c>
      <c r="G136" s="1" t="str">
        <v>Mumbai</v>
      </c>
      <c r="H136" s="1" t="str">
        <v>Saturday (11-10-2025)</v>
      </c>
      <c r="I136" s="1" t="str">
        <v>OutStation</v>
      </c>
    </row>
    <row r="137" spans="1:9" x14ac:dyDescent="0.25">
      <c r="A137" s="1">
        <v>406702</v>
      </c>
      <c r="B137" s="1" t="str">
        <v>anti-mouse IgG2b</v>
      </c>
      <c r="C137" s="1">
        <v>1</v>
      </c>
      <c r="D137" s="1" t="str">
        <v>BARC</v>
      </c>
      <c r="E137" s="1">
        <v>4</v>
      </c>
      <c r="F137" s="1" t="str">
        <v>BioLegend</v>
      </c>
      <c r="G137" s="1" t="str">
        <v>Mumbai</v>
      </c>
      <c r="H137" s="1" t="str">
        <v>Saturday (11-10-2025)</v>
      </c>
      <c r="I137" s="1" t="str">
        <v>OutStation</v>
      </c>
    </row>
    <row r="138" spans="1:9" x14ac:dyDescent="0.25">
      <c r="A138" s="1">
        <v>406802</v>
      </c>
      <c r="B138" s="1" t="str">
        <v>anti-mouse IgG3</v>
      </c>
      <c r="C138" s="1">
        <v>1</v>
      </c>
      <c r="D138" s="1" t="str">
        <v>BARC</v>
      </c>
      <c r="E138" s="1">
        <v>4</v>
      </c>
      <c r="F138" s="1" t="str">
        <v>BioLegend</v>
      </c>
      <c r="G138" s="1" t="str">
        <v>Mumbai</v>
      </c>
      <c r="H138" s="1" t="str">
        <v>Saturday (11-10-2025)</v>
      </c>
      <c r="I138" s="1" t="str">
        <v>OutStation</v>
      </c>
    </row>
    <row r="139" spans="1:9" x14ac:dyDescent="0.25">
      <c r="A139" s="1">
        <v>406902</v>
      </c>
      <c r="B139" s="1" t="str">
        <v>anti-mouse IgE</v>
      </c>
      <c r="C139" s="1">
        <v>1</v>
      </c>
      <c r="D139" s="1" t="str">
        <v>BARC</v>
      </c>
      <c r="E139" s="1">
        <v>4</v>
      </c>
      <c r="F139" s="1" t="str">
        <v>BioLegend</v>
      </c>
      <c r="G139" s="1" t="str">
        <v>Mumbai</v>
      </c>
      <c r="H139" s="1" t="str">
        <v>Saturday (11-10-2025)</v>
      </c>
      <c r="I139" s="1" t="str">
        <v>OutStation</v>
      </c>
    </row>
    <row r="140" spans="1:9" x14ac:dyDescent="0.25">
      <c r="A140" s="1">
        <v>407002</v>
      </c>
      <c r="B140" s="1" t="str">
        <v>anti-mouse IgA</v>
      </c>
      <c r="C140" s="1">
        <v>1</v>
      </c>
      <c r="D140" s="1" t="str">
        <v>BARC</v>
      </c>
      <c r="E140" s="1">
        <v>4</v>
      </c>
      <c r="F140" s="1" t="str">
        <v>BioLegend</v>
      </c>
      <c r="G140" s="1" t="str">
        <v>Mumbai</v>
      </c>
      <c r="H140" s="1" t="str">
        <v>Saturday (11-10-2025)</v>
      </c>
      <c r="I140" s="1" t="str">
        <v>OutStation</v>
      </c>
    </row>
    <row r="141" spans="1:9" x14ac:dyDescent="0.25">
      <c r="A141" s="1">
        <v>407102</v>
      </c>
      <c r="B141" s="1" t="str">
        <v>anti-mouse IgG2a</v>
      </c>
      <c r="C141" s="1">
        <v>1</v>
      </c>
      <c r="D141" s="1" t="str">
        <v>BARC</v>
      </c>
      <c r="E141" s="1">
        <v>4</v>
      </c>
      <c r="F141" s="1" t="str">
        <v>BioLegend</v>
      </c>
      <c r="G141" s="1" t="str">
        <v>Mumbai</v>
      </c>
      <c r="H141" s="1" t="str">
        <v>Saturday (11-10-2025)</v>
      </c>
      <c r="I141" s="1" t="str">
        <v>OutStation</v>
      </c>
    </row>
    <row r="142" spans="1:9" x14ac:dyDescent="0.25">
      <c r="A142" s="1">
        <v>410504</v>
      </c>
      <c r="B142" s="1" t="str">
        <v>anti-Streptavidin</v>
      </c>
      <c r="C142" s="1">
        <v>1</v>
      </c>
      <c r="D142" s="1" t="str">
        <v>POPVAX</v>
      </c>
      <c r="E142" s="1">
        <v>4</v>
      </c>
      <c r="F142" s="1" t="str">
        <v>BioLegend</v>
      </c>
      <c r="G142" s="1" t="str">
        <v>Telangana</v>
      </c>
      <c r="H142" s="1" t="str">
        <v>Saturday (11-10-2025)</v>
      </c>
      <c r="I142" s="1" t="str">
        <v>OutStation</v>
      </c>
    </row>
    <row r="143" spans="1:9" x14ac:dyDescent="0.25">
      <c r="A143" s="1">
        <v>420403</v>
      </c>
      <c r="B143" s="1" t="str">
        <v>7-AAD Viability Staining Solution</v>
      </c>
      <c r="C143" s="1">
        <v>1</v>
      </c>
      <c r="D143" s="1" t="str">
        <v>BIO SOLUTION</v>
      </c>
      <c r="E143" s="1">
        <v>4</v>
      </c>
      <c r="F143" s="1" t="str">
        <v>BioLegend</v>
      </c>
      <c r="G143" s="1" t="str">
        <v>Hyderabad</v>
      </c>
      <c r="H143" s="1" t="str">
        <v>Saturday (11-10-2025)</v>
      </c>
      <c r="I143" s="1" t="str">
        <v>OutStation</v>
      </c>
    </row>
    <row r="144" spans="1:9" x14ac:dyDescent="0.25">
      <c r="A144" s="1">
        <v>420801</v>
      </c>
      <c r="B144" s="1" t="str">
        <v>Fixation Buffer</v>
      </c>
      <c r="C144" s="1">
        <v>1</v>
      </c>
      <c r="D144" s="1" t="str">
        <v>ILS</v>
      </c>
      <c r="E144" s="1">
        <v>4</v>
      </c>
      <c r="F144" s="1" t="str">
        <v>BioLegend</v>
      </c>
      <c r="G144" s="1" t="str">
        <v>Bhuvneshwar</v>
      </c>
      <c r="H144" s="1" t="str">
        <v>Saturday (11-10-2025)</v>
      </c>
      <c r="I144" s="1" t="str">
        <v>OutStation</v>
      </c>
    </row>
    <row r="145" spans="1:9" x14ac:dyDescent="0.25">
      <c r="A145" s="1">
        <v>420801</v>
      </c>
      <c r="B145" s="1" t="str">
        <v>Fixation Buffer</v>
      </c>
      <c r="C145" s="1">
        <v>1</v>
      </c>
      <c r="D145" s="1" t="str">
        <v>BIO SOLUTION</v>
      </c>
      <c r="E145" s="1">
        <v>4</v>
      </c>
      <c r="F145" s="1" t="str">
        <v>BioLegend</v>
      </c>
      <c r="G145" s="1" t="str">
        <v>Hyderabad</v>
      </c>
      <c r="H145" s="1" t="str">
        <v>Saturday (11-10-2025)</v>
      </c>
      <c r="I145" s="1" t="str">
        <v>OutStation</v>
      </c>
    </row>
    <row r="146" spans="1:9" x14ac:dyDescent="0.25">
      <c r="A146" s="1">
        <v>421002</v>
      </c>
      <c r="B146" s="1" t="str">
        <v>Intracellular Staining Perm Wash Buffer (10X)</v>
      </c>
      <c r="C146" s="1">
        <v>1</v>
      </c>
      <c r="D146" s="1" t="str">
        <v>ILS</v>
      </c>
      <c r="E146" s="1">
        <v>4</v>
      </c>
      <c r="F146" s="1" t="str">
        <v>BioLegend</v>
      </c>
      <c r="G146" s="1" t="str">
        <v>Bhuvneshwar</v>
      </c>
      <c r="H146" s="1" t="str">
        <v>Saturday (11-10-2025)</v>
      </c>
      <c r="I146" s="1" t="str">
        <v>OutStation</v>
      </c>
    </row>
    <row r="147" spans="1:9" x14ac:dyDescent="0.25">
      <c r="A147" s="1">
        <v>421101</v>
      </c>
      <c r="B147" s="1" t="str">
        <v>TMB Substrate Set</v>
      </c>
      <c r="C147" s="1">
        <v>1</v>
      </c>
      <c r="D147" s="1" t="str">
        <v>RG SONS</v>
      </c>
      <c r="E147" s="1">
        <v>4</v>
      </c>
      <c r="F147" s="1" t="str">
        <v>BioLegend</v>
      </c>
      <c r="G147" s="1" t="str">
        <v>Lucknow</v>
      </c>
      <c r="H147" s="1" t="str">
        <v>Saturday (11-10-2025)</v>
      </c>
      <c r="I147" s="1" t="str">
        <v>OutStation</v>
      </c>
    </row>
    <row r="148" spans="1:9" x14ac:dyDescent="0.25">
      <c r="A148" s="1">
        <v>422302</v>
      </c>
      <c r="B148" s="1" t="str">
        <v>Human TruStain FcX™</v>
      </c>
      <c r="C148" s="1">
        <v>1</v>
      </c>
      <c r="D148" s="1" t="str">
        <v>AURIGINE ONCO</v>
      </c>
      <c r="E148" s="1">
        <v>4</v>
      </c>
      <c r="F148" s="1" t="str">
        <v>BioLegend</v>
      </c>
      <c r="G148" s="1" t="str">
        <v>Banglore</v>
      </c>
      <c r="H148" s="1" t="str">
        <v>Saturday (11-10-2025)</v>
      </c>
      <c r="I148" s="1" t="str">
        <v>OutStation</v>
      </c>
    </row>
    <row r="149" spans="1:9" x14ac:dyDescent="0.25">
      <c r="A149" s="1">
        <v>422501</v>
      </c>
      <c r="B149" s="1" t="str">
        <v>Cyto-Last™ Buffer</v>
      </c>
      <c r="C149" s="1">
        <v>1</v>
      </c>
      <c r="D149" s="1" t="str">
        <v>ILS</v>
      </c>
      <c r="E149" s="1">
        <v>4</v>
      </c>
      <c r="F149" s="1" t="str">
        <v>BioLegend</v>
      </c>
      <c r="G149" s="1" t="str">
        <v>Bhuvneshwar</v>
      </c>
      <c r="H149" s="1" t="str">
        <v>Saturday (11-10-2025)</v>
      </c>
      <c r="I149" s="1" t="str">
        <v>OutStation</v>
      </c>
    </row>
    <row r="150" spans="1:9" x14ac:dyDescent="0.25">
      <c r="A150" s="1">
        <v>423108</v>
      </c>
      <c r="B150" s="1" t="str">
        <v>Zombie UV™ Fixable Viability Kit</v>
      </c>
      <c r="C150" s="1">
        <v>1</v>
      </c>
      <c r="D150" s="1" t="str">
        <v>ILS</v>
      </c>
      <c r="E150" s="1">
        <v>-20</v>
      </c>
      <c r="F150" s="1" t="str">
        <v>BioLegend</v>
      </c>
      <c r="G150" s="1" t="str">
        <v>Bhuvneshwar</v>
      </c>
      <c r="H150" s="1" t="str">
        <v>Saturday (11-10-2025)</v>
      </c>
      <c r="I150" s="1" t="str">
        <v>OutStation</v>
      </c>
    </row>
    <row r="151" spans="1:9" x14ac:dyDescent="0.25">
      <c r="A151" s="1">
        <v>423113</v>
      </c>
      <c r="B151" s="1" t="str">
        <v>Zombie Violet™ Fixable Viability Kit</v>
      </c>
      <c r="C151" s="1">
        <v>1</v>
      </c>
      <c r="D151" s="1" t="str">
        <v>ILS</v>
      </c>
      <c r="E151" s="1">
        <v>-20</v>
      </c>
      <c r="F151" s="1" t="str">
        <v>BioLegend</v>
      </c>
      <c r="G151" s="1" t="str">
        <v>Bhuvneshwar</v>
      </c>
      <c r="H151" s="1" t="str">
        <v>Saturday (11-10-2025)</v>
      </c>
      <c r="I151" s="1" t="str">
        <v>OutStation</v>
      </c>
    </row>
    <row r="152" spans="1:9" x14ac:dyDescent="0.25">
      <c r="A152" s="1">
        <v>424602</v>
      </c>
      <c r="B152" s="1" t="str">
        <v>Compensation Beads</v>
      </c>
      <c r="C152" s="1">
        <v>1</v>
      </c>
      <c r="D152" s="1" t="str">
        <v>ILS</v>
      </c>
      <c r="E152" s="1">
        <v>4</v>
      </c>
      <c r="F152" s="1" t="str">
        <v>BioLegend</v>
      </c>
      <c r="G152" s="1" t="str">
        <v>Bhuvneshwar</v>
      </c>
      <c r="H152" s="1" t="str">
        <v>Saturday (11-10-2025)</v>
      </c>
      <c r="I152" s="1" t="str">
        <v>OutStation</v>
      </c>
    </row>
    <row r="153" spans="1:9" x14ac:dyDescent="0.25">
      <c r="A153" s="1">
        <v>426002</v>
      </c>
      <c r="B153" s="1" t="str">
        <v>Leukocytes</v>
      </c>
      <c r="C153" s="1">
        <v>1</v>
      </c>
      <c r="D153" s="1" t="str">
        <v>BIO SOLUTION</v>
      </c>
      <c r="E153" s="1">
        <v>4</v>
      </c>
      <c r="F153" s="1" t="str">
        <v>BioLegend</v>
      </c>
      <c r="G153" s="1" t="str">
        <v>Hyderabad</v>
      </c>
      <c r="H153" s="1" t="str">
        <v>Saturday (11-10-2025)</v>
      </c>
      <c r="I153" s="1" t="str">
        <v>OutStation</v>
      </c>
    </row>
    <row r="154" spans="1:9" x14ac:dyDescent="0.25">
      <c r="A154" s="1">
        <v>426102</v>
      </c>
      <c r="B154" s="1" t="str">
        <v>True-Stain Monocyte Blocker™</v>
      </c>
      <c r="C154" s="1">
        <v>1</v>
      </c>
      <c r="D154" s="1" t="str">
        <v>MICRO VAPI</v>
      </c>
      <c r="E154" s="1">
        <v>4</v>
      </c>
      <c r="F154" s="1" t="str">
        <v>BioLegend</v>
      </c>
      <c r="G154" s="1" t="str">
        <v>Gujrat</v>
      </c>
      <c r="H154" s="1" t="str">
        <v>Saturday (11-10-2025)</v>
      </c>
      <c r="I154" s="1" t="str">
        <v>OutStation</v>
      </c>
    </row>
    <row r="155" spans="1:9" x14ac:dyDescent="0.25">
      <c r="A155" s="1">
        <v>426105</v>
      </c>
      <c r="B155" s="1" t="str">
        <v>True-Stain™ Multi-Fluor Buffer</v>
      </c>
      <c r="C155" s="1">
        <v>1</v>
      </c>
      <c r="D155" s="1" t="str">
        <v>MICRO VAPI</v>
      </c>
      <c r="E155" s="1">
        <v>4</v>
      </c>
      <c r="F155" s="1" t="str">
        <v>BioLegend</v>
      </c>
      <c r="G155" s="1" t="str">
        <v>Gujrat</v>
      </c>
      <c r="H155" s="1" t="str">
        <v>Saturday (11-10-2025)</v>
      </c>
      <c r="I155" s="1" t="str">
        <v>OutStation</v>
      </c>
    </row>
    <row r="156" spans="1:9" x14ac:dyDescent="0.25">
      <c r="A156" s="1">
        <v>480058</v>
      </c>
      <c r="B156" s="1" t="str">
        <v>Mouse Neutrophil Isolation Kit</v>
      </c>
      <c r="C156" s="1">
        <v>1</v>
      </c>
      <c r="D156" s="1" t="str">
        <v>MANIPAL</v>
      </c>
      <c r="E156" s="1">
        <v>4</v>
      </c>
      <c r="F156" s="1" t="str">
        <v>BioLegend</v>
      </c>
      <c r="G156" s="1" t="str">
        <v>Banglore</v>
      </c>
      <c r="H156" s="1" t="str">
        <v>Saturday (11-10-2025)</v>
      </c>
      <c r="I156" s="1" t="str">
        <v>OutStation</v>
      </c>
    </row>
    <row r="157" spans="1:9" x14ac:dyDescent="0.25">
      <c r="A157" s="1">
        <v>502311</v>
      </c>
      <c r="B157" s="1" t="str">
        <v>anti-human GM-CSF</v>
      </c>
      <c r="C157" s="1">
        <v>1</v>
      </c>
      <c r="D157" s="1" t="str">
        <v>ILS</v>
      </c>
      <c r="E157" s="1">
        <v>4</v>
      </c>
      <c r="F157" s="1" t="str">
        <v>BioLegend</v>
      </c>
      <c r="G157" s="1" t="str">
        <v>Bhuvneshwar</v>
      </c>
      <c r="H157" s="1" t="str">
        <v>Saturday (11-10-2025)</v>
      </c>
      <c r="I157" s="1" t="str">
        <v>OutStation</v>
      </c>
    </row>
    <row r="158" spans="1:9" x14ac:dyDescent="0.25">
      <c r="A158" s="1">
        <v>505810</v>
      </c>
      <c r="B158" s="1" t="str">
        <v>anti-mouse IFN-γ</v>
      </c>
      <c r="C158" s="1">
        <v>1</v>
      </c>
      <c r="D158" s="1" t="str">
        <v>BHARAT BIOTECH</v>
      </c>
      <c r="E158" s="1">
        <v>4</v>
      </c>
      <c r="F158" s="1" t="str">
        <v>BioLegend</v>
      </c>
      <c r="G158" s="1" t="str">
        <v>Hyderabad</v>
      </c>
      <c r="H158" s="1" t="str">
        <v>Saturday (11-10-2025)</v>
      </c>
      <c r="I158" s="1" t="str">
        <v>OutStation</v>
      </c>
    </row>
    <row r="159" spans="1:9" x14ac:dyDescent="0.25">
      <c r="A159" s="1">
        <v>506306</v>
      </c>
      <c r="B159" s="1" t="str">
        <v>anti-mouse TNF-α</v>
      </c>
      <c r="C159" s="1">
        <v>1</v>
      </c>
      <c r="D159" s="1" t="str">
        <v>MICRO VAPI</v>
      </c>
      <c r="E159" s="1">
        <v>4</v>
      </c>
      <c r="F159" s="1" t="str">
        <v>BioLegend</v>
      </c>
      <c r="G159" s="1" t="str">
        <v>Gujrat</v>
      </c>
      <c r="H159" s="1" t="str">
        <v>Saturday (11-10-2025)</v>
      </c>
      <c r="I159" s="1" t="str">
        <v>OutStation</v>
      </c>
    </row>
    <row r="160" spans="1:9" x14ac:dyDescent="0.25">
      <c r="A160" s="1">
        <v>571104</v>
      </c>
      <c r="B160" s="1" t="str">
        <v>Human IL-13 (carrier-free)</v>
      </c>
      <c r="C160" s="1">
        <v>1</v>
      </c>
      <c r="D160" s="1" t="str">
        <v>RG SONS</v>
      </c>
      <c r="E160" s="1">
        <v>-20</v>
      </c>
      <c r="F160" s="1" t="str">
        <v>BioLegend</v>
      </c>
      <c r="G160" s="1" t="str">
        <v>Lucknow</v>
      </c>
      <c r="H160" s="1" t="str">
        <v>Saturday (11-10-2025)</v>
      </c>
      <c r="I160" s="1" t="str">
        <v>OutStation</v>
      </c>
    </row>
    <row r="161" spans="1:9" x14ac:dyDescent="0.25">
      <c r="A161" s="1">
        <v>574806</v>
      </c>
      <c r="B161" s="1" t="str">
        <v>Human M-CSF (carrier-free)</v>
      </c>
      <c r="C161" s="1">
        <v>1</v>
      </c>
      <c r="D161" s="1" t="str">
        <v>MANIPAL</v>
      </c>
      <c r="E161" s="1">
        <v>-20</v>
      </c>
      <c r="F161" s="1" t="str">
        <v>BioLegend</v>
      </c>
      <c r="G161" s="1" t="str">
        <v>Banglore</v>
      </c>
      <c r="H161" s="1" t="str">
        <v>Saturday (11-10-2025)</v>
      </c>
      <c r="I161" s="1" t="str">
        <v>OutStation</v>
      </c>
    </row>
    <row r="162" spans="1:9" x14ac:dyDescent="0.25">
      <c r="A162" s="1">
        <v>640914</v>
      </c>
      <c r="B162" s="1" t="str">
        <v>Annexin V Apoptosis Detection Kit with PI</v>
      </c>
      <c r="C162" s="1">
        <v>1</v>
      </c>
      <c r="D162" s="1" t="str">
        <v>MICRO VAPI</v>
      </c>
      <c r="E162" s="1">
        <v>4</v>
      </c>
      <c r="F162" s="1" t="str">
        <v>BioLegend</v>
      </c>
      <c r="G162" s="1" t="str">
        <v>Gujrat</v>
      </c>
      <c r="H162" s="1" t="str">
        <v>Saturday (11-10-2025)</v>
      </c>
      <c r="I162" s="1" t="str">
        <v>OutStation</v>
      </c>
    </row>
    <row r="163" spans="1:9" x14ac:dyDescent="0.25">
      <c r="A163" s="1">
        <v>740368</v>
      </c>
      <c r="B163" s="1" t="str">
        <v>Buffer Set A</v>
      </c>
      <c r="C163" s="1">
        <v>1</v>
      </c>
      <c r="D163" s="1" t="str">
        <v>SUN PHARMA</v>
      </c>
      <c r="E163" s="1">
        <v>4</v>
      </c>
      <c r="F163" s="1" t="str">
        <v>BioLegend</v>
      </c>
      <c r="G163" s="1" t="str">
        <v>Gujrat</v>
      </c>
      <c r="H163" s="1" t="str">
        <v>Saturday (11-10-2025)</v>
      </c>
      <c r="I163" s="1" t="str">
        <v>OutStation</v>
      </c>
    </row>
    <row r="164" spans="1:9" x14ac:dyDescent="0.25">
      <c r="A164" s="68">
        <v>740809</v>
      </c>
      <c r="B164" s="68" t="str">
        <v>Human Inflammation Panel 1 (13-plex) w/VbP</v>
      </c>
      <c r="C164" s="68">
        <v>1</v>
      </c>
      <c r="D164" s="68" t="str">
        <v>SUN PHARMA</v>
      </c>
      <c r="E164" s="68">
        <v>4</v>
      </c>
      <c r="F164" s="68" t="str">
        <v>BioLegend</v>
      </c>
      <c r="G164" s="68" t="str">
        <v>Gujrat</v>
      </c>
      <c r="H164" t="str">
        <v>Saturday (11-10-2025)</v>
      </c>
      <c r="I164" t="str">
        <v>OutStation</v>
      </c>
    </row>
    <row r="165" spans="1:9" x14ac:dyDescent="0.25">
      <c r="A165" s="1">
        <v>773302</v>
      </c>
      <c r="B165" s="1" t="str">
        <v>Prime-Step™ Prestained Broad Range Protein Ladder</v>
      </c>
      <c r="C165" s="1">
        <v>1</v>
      </c>
      <c r="D165" s="1" t="str">
        <v>JUBILANT</v>
      </c>
      <c r="E165" s="1">
        <v>-20</v>
      </c>
      <c r="F165" s="1" t="str">
        <v>BioLegend</v>
      </c>
      <c r="G165" s="1" t="str">
        <v>Banglore</v>
      </c>
      <c r="H165" t="str">
        <v>Saturday (11-10-2025)</v>
      </c>
      <c r="I165" t="str">
        <v>OutStation</v>
      </c>
    </row>
    <row r="166" spans="1:9" x14ac:dyDescent="0.25">
      <c r="A166" s="1">
        <v>776702</v>
      </c>
      <c r="B166" s="1" t="str">
        <v>Mouse DLL4 (carrier-free)</v>
      </c>
      <c r="C166" s="1">
        <v>1</v>
      </c>
      <c r="D166" s="1" t="str">
        <v>HELIX</v>
      </c>
      <c r="E166" s="1">
        <v>-20</v>
      </c>
      <c r="F166" s="1" t="str">
        <v>BioLegend</v>
      </c>
      <c r="G166" s="1" t="str">
        <v>Kerala</v>
      </c>
      <c r="H166" t="str">
        <v>Saturday (11-10-2025)</v>
      </c>
      <c r="I166" t="str">
        <v>OutStation</v>
      </c>
    </row>
    <row r="167" spans="1:9" x14ac:dyDescent="0.25">
      <c r="A167" s="1">
        <v>777406</v>
      </c>
      <c r="B167" s="1" t="str">
        <v>Human CXADR/CAR-Fc Chimera (carrier-free)</v>
      </c>
      <c r="C167" s="1">
        <v>1</v>
      </c>
      <c r="D167" s="1" t="str">
        <v>SAI LIFE</v>
      </c>
      <c r="E167" s="1">
        <v>-20</v>
      </c>
      <c r="F167" s="1" t="str">
        <v>BioLegend</v>
      </c>
      <c r="G167" s="1" t="str">
        <v>Pune</v>
      </c>
      <c r="H167" t="str">
        <v>Saturday (11-10-2025)</v>
      </c>
      <c r="I167" t="str">
        <v>OutStation</v>
      </c>
    </row>
    <row r="168" spans="1:9" x14ac:dyDescent="0.25">
      <c r="A168" s="1">
        <v>316302</v>
      </c>
      <c r="B168" s="1" t="str">
        <v>Purified anti-human β2-microglobulin Antibody</v>
      </c>
      <c r="C168" s="1">
        <v>2</v>
      </c>
      <c r="D168" s="1" t="str">
        <v>Stock</v>
      </c>
      <c r="E168" s="1">
        <v>4</v>
      </c>
      <c r="F168" s="1" t="str">
        <v>BioLegend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570802</v>
      </c>
      <c r="B169" s="1" t="str">
        <v xml:space="preserve">Recombinant Human IL-6 </v>
      </c>
      <c r="C169" s="1">
        <v>2</v>
      </c>
      <c r="D169" s="1" t="str">
        <v>Opening Stock</v>
      </c>
      <c r="E169" s="1">
        <v>-20</v>
      </c>
      <c r="F169" s="1" t="str">
        <v>BioLegend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421002</v>
      </c>
      <c r="B170" s="1" t="str">
        <v xml:space="preserve">Intracellular Staining Permeabilization Wash Buffer </v>
      </c>
      <c r="C170" s="1">
        <v>2</v>
      </c>
      <c r="D170" s="1" t="str">
        <v>Opening Stock</v>
      </c>
      <c r="E170" s="1">
        <v>4</v>
      </c>
      <c r="F170" s="1" t="str">
        <v>BioLegend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329702</v>
      </c>
      <c r="B171" s="1" t="str">
        <v xml:space="preserve">Purified anti-human CD274 </v>
      </c>
      <c r="C171" s="1">
        <v>2</v>
      </c>
      <c r="D171" s="1" t="str">
        <v>Opening Stock</v>
      </c>
      <c r="E171" s="1">
        <v>4</v>
      </c>
      <c r="F171" s="1" t="str">
        <v>BioLegend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 t="str">
        <v>2600505001730</v>
      </c>
      <c r="B172" s="1" t="str">
        <v>(Agarose for Nucleic Acid Electrophoresis-500g)</v>
      </c>
      <c r="C172" s="1">
        <v>2</v>
      </c>
      <c r="D172" s="1" t="str">
        <v>STOCK</v>
      </c>
      <c r="E172" s="1" t="str">
        <v>RT</v>
      </c>
      <c r="F172" s="1" t="str">
        <v>Genei Lab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2662070501730</v>
      </c>
      <c r="B173" s="1" t="str">
        <v>(StepUp 1 Kb DNA Ladder RTU, 50 µg)</v>
      </c>
      <c r="C173" s="1">
        <v>2</v>
      </c>
      <c r="D173" s="1" t="str">
        <v>STOCK</v>
      </c>
      <c r="E173" s="1">
        <v>-20</v>
      </c>
      <c r="F173" s="1" t="str">
        <v>Genei Lab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 t="str">
        <v>2662670501730</v>
      </c>
      <c r="B174" s="1" t="str">
        <v>RMBD13 (StepUp 100 Bp DNA Ladder RTU, 50 µg)</v>
      </c>
      <c r="C174" s="1">
        <v>2</v>
      </c>
      <c r="D174" s="1" t="str">
        <v>STOCK</v>
      </c>
      <c r="E174" s="1">
        <v>-20</v>
      </c>
      <c r="F174" s="1" t="str">
        <v>Genei Lab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15407-47-MIN</v>
      </c>
      <c r="B175" s="1" t="str">
        <v>Polyethersulfone 0.22 µm</v>
      </c>
      <c r="C175" s="1">
        <v>2</v>
      </c>
      <c r="D175" s="1" t="str">
        <v>Stock</v>
      </c>
      <c r="E175" s="1" t="str">
        <v>RT</v>
      </c>
      <c r="F175" s="1" t="str">
        <v>Sartorius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VS04T01</v>
      </c>
      <c r="B176" s="1" t="str">
        <v>VicaSpin Turbo 4 10000 MWCO</v>
      </c>
      <c r="C176" s="1">
        <v>2</v>
      </c>
      <c r="D176" s="1" t="str">
        <v>Stock</v>
      </c>
      <c r="E176" s="1" t="str">
        <v>RT</v>
      </c>
      <c r="F176" s="1" t="str">
        <v>Sartorius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 t="str">
        <v>VS15TR21</v>
      </c>
      <c r="B177" s="1" t="str">
        <v>VivaSpin Turbo 15 RC 30000 MWCO</v>
      </c>
      <c r="C177" s="1">
        <v>2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814326</v>
      </c>
      <c r="B178" s="1" t="str">
        <v>Acrylamide, Ultra Pure 500 KG</v>
      </c>
      <c r="C178" s="1">
        <v>2</v>
      </c>
      <c r="D178" s="1" t="str">
        <v>Stock</v>
      </c>
      <c r="E178" s="1" t="str">
        <v>RT</v>
      </c>
      <c r="F178" s="1" t="str">
        <v>Mp Bio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194825</v>
      </c>
      <c r="B179" s="1" t="str">
        <v>Glycine, Molecular Biology Reagent 1 KG</v>
      </c>
      <c r="C179" s="1">
        <v>2</v>
      </c>
      <c r="D179" s="1" t="str">
        <v>Stock</v>
      </c>
      <c r="E179" s="1" t="str">
        <v>RT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104772</v>
      </c>
      <c r="B180" s="1" t="str">
        <v>Ammonium Sulfate, Technical Pure 500 GM</v>
      </c>
      <c r="C180" s="1">
        <v>2</v>
      </c>
      <c r="D180" s="1" t="str">
        <v>Stock</v>
      </c>
      <c r="E180" s="1" t="str">
        <v>RT</v>
      </c>
      <c r="F180" s="1" t="str">
        <v>Mp Bio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194002</v>
      </c>
      <c r="B181" s="1" t="str">
        <v>Chloroform, Molecular Biology Reagent</v>
      </c>
      <c r="C181" s="1">
        <v>2</v>
      </c>
      <c r="D181" s="1" t="str">
        <v>Stock</v>
      </c>
      <c r="E181" s="1" t="str">
        <v>RT</v>
      </c>
      <c r="F181" s="1" t="str">
        <v>Mp Bio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424602</v>
      </c>
      <c r="B182" s="1" t="str">
        <v>Compensation Beads</v>
      </c>
      <c r="C182" s="1">
        <v>2</v>
      </c>
      <c r="D182" s="1" t="str">
        <v>Stock</v>
      </c>
      <c r="E182" s="1">
        <v>4</v>
      </c>
      <c r="F182" s="1" t="str">
        <v>BioLegend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740811</v>
      </c>
      <c r="B183" s="1" t="str">
        <v>LEGENDplex™ Human Inflammation Panel 1 Standard  1 vial</v>
      </c>
      <c r="C183" s="1">
        <v>2</v>
      </c>
      <c r="D183" s="1" t="str">
        <v>UNKNOWN</v>
      </c>
      <c r="E183" s="1">
        <v>4</v>
      </c>
      <c r="F183" s="1" t="str">
        <v>BioLegend</v>
      </c>
      <c r="G183" s="1" t="str">
        <v>Unknown</v>
      </c>
      <c r="H183" t="str">
        <v>Mohan Sir, (Demo)</v>
      </c>
      <c r="I183" t="str">
        <v>Unknown</v>
      </c>
    </row>
    <row r="184" spans="1:9" x14ac:dyDescent="0.25">
      <c r="A184" s="1">
        <v>741146</v>
      </c>
      <c r="B184" s="1" t="str">
        <v>LEGENDplex™ Buffer Set A3  100tests</v>
      </c>
      <c r="C184" s="1">
        <v>2</v>
      </c>
      <c r="D184" s="1" t="str">
        <v>UNKNOWN</v>
      </c>
      <c r="E184" s="1">
        <v>4</v>
      </c>
      <c r="F184" s="1" t="str">
        <v>BioLegend</v>
      </c>
      <c r="G184" s="1" t="str">
        <v>Unknown</v>
      </c>
      <c r="H184" t="str">
        <v>Mohan Sir, (Demo)</v>
      </c>
      <c r="I184" t="str">
        <v>Unknown</v>
      </c>
    </row>
    <row r="185" spans="1:9" x14ac:dyDescent="0.25">
      <c r="A185" s="1">
        <v>100575</v>
      </c>
      <c r="B185" s="1" t="str">
        <v>Deoxyribonuclease I</v>
      </c>
      <c r="C185" s="1">
        <v>2</v>
      </c>
      <c r="D185" s="1" t="str">
        <v>Stock</v>
      </c>
      <c r="E185" s="1">
        <v>4</v>
      </c>
      <c r="F185" s="1" t="str">
        <v>MP Bio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103134</v>
      </c>
      <c r="B186" s="1" t="str">
        <v>anti-mouse CD45</v>
      </c>
      <c r="C186" s="1">
        <v>2</v>
      </c>
      <c r="D186" s="1" t="str">
        <v>AURIGINE ONCO</v>
      </c>
      <c r="E186" s="1">
        <v>4</v>
      </c>
      <c r="F186" s="1" t="str">
        <v>BioLegend</v>
      </c>
      <c r="G186" s="1" t="str">
        <v>Banglore</v>
      </c>
      <c r="H186" t="str">
        <v>Saturday (11-10-2025)</v>
      </c>
      <c r="I186" t="str">
        <v>OutStation</v>
      </c>
    </row>
    <row r="187" spans="1:9" x14ac:dyDescent="0.25">
      <c r="A187" s="1">
        <v>123130</v>
      </c>
      <c r="B187" s="1" t="str">
        <v>anti-mouse F4/80</v>
      </c>
      <c r="C187" s="1">
        <v>2</v>
      </c>
      <c r="D187" s="1" t="str">
        <v>ILS</v>
      </c>
      <c r="E187" s="1">
        <v>4</v>
      </c>
      <c r="F187" s="1" t="str">
        <v>BioLegend</v>
      </c>
      <c r="G187" s="1" t="str">
        <v>Bhuvneshwar</v>
      </c>
      <c r="H187" t="str">
        <v>Saturday (11-10-2025)</v>
      </c>
      <c r="I187" t="str">
        <v>OutStation</v>
      </c>
    </row>
    <row r="188" spans="1:9" x14ac:dyDescent="0.25">
      <c r="A188" s="1">
        <v>300306</v>
      </c>
      <c r="B188" s="1" t="str">
        <v>anti-human CD3</v>
      </c>
      <c r="C188" s="1">
        <v>2</v>
      </c>
      <c r="D188" s="1" t="str">
        <v>AURIGINE ONCO</v>
      </c>
      <c r="E188" s="1">
        <v>4</v>
      </c>
      <c r="F188" s="1" t="str">
        <v>BioLegend</v>
      </c>
      <c r="G188" s="1" t="str">
        <v>Banglore</v>
      </c>
      <c r="H188" t="str">
        <v>Saturday (11-10-2025)</v>
      </c>
      <c r="I188" t="str">
        <v>OutStation</v>
      </c>
    </row>
    <row r="189" spans="1:9" x14ac:dyDescent="0.25">
      <c r="A189" s="1">
        <v>328114</v>
      </c>
      <c r="B189" s="1" t="str">
        <v>anti-human CD90 (Thy1)</v>
      </c>
      <c r="C189" s="1">
        <v>2</v>
      </c>
      <c r="D189" s="1" t="str">
        <v>MICRO VAPI</v>
      </c>
      <c r="E189" s="1">
        <v>4</v>
      </c>
      <c r="F189" s="1" t="str">
        <v>BioLegend</v>
      </c>
      <c r="G189" s="1" t="str">
        <v>Gujrat</v>
      </c>
      <c r="H189" t="str">
        <v>Saturday (11-10-2025)</v>
      </c>
      <c r="I189" t="str">
        <v>OutStation</v>
      </c>
    </row>
    <row r="190" spans="1:9" x14ac:dyDescent="0.25">
      <c r="A190" s="1">
        <v>344748</v>
      </c>
      <c r="B190" s="1" t="str">
        <v>anti-human CD8</v>
      </c>
      <c r="C190" s="1">
        <v>2</v>
      </c>
      <c r="D190" s="1" t="str">
        <v>MICRO VAPI</v>
      </c>
      <c r="E190" s="1">
        <v>4</v>
      </c>
      <c r="F190" s="1" t="str">
        <v>BioLegend</v>
      </c>
      <c r="G190" s="1" t="str">
        <v>Gujrat</v>
      </c>
      <c r="H190" t="str">
        <v>Saturday (11-10-2025)</v>
      </c>
      <c r="I190" t="str">
        <v>OutStation</v>
      </c>
    </row>
    <row r="191" spans="1:9" x14ac:dyDescent="0.25">
      <c r="A191" s="1">
        <v>400126</v>
      </c>
      <c r="B191" s="1" t="str">
        <v>Mouse IgG1, κ Isotype Ctrl</v>
      </c>
      <c r="C191" s="1">
        <v>2</v>
      </c>
      <c r="D191" s="1" t="str">
        <v>MICRO VAPI</v>
      </c>
      <c r="E191" s="1">
        <v>4</v>
      </c>
      <c r="F191" s="1" t="str">
        <v>BioLegend</v>
      </c>
      <c r="G191" s="1" t="str">
        <v>Gujrat</v>
      </c>
      <c r="H191" t="str">
        <v>Saturday (11-10-2025)</v>
      </c>
      <c r="I191" t="str">
        <v>OutStation</v>
      </c>
    </row>
    <row r="192" spans="1:9" x14ac:dyDescent="0.25">
      <c r="A192" s="1">
        <v>400144</v>
      </c>
      <c r="B192" s="1" t="str">
        <v>Mouse IgG1, κ Isotype Ctrl</v>
      </c>
      <c r="C192" s="1">
        <v>2</v>
      </c>
      <c r="D192" s="1" t="str">
        <v>MICRO VAPI</v>
      </c>
      <c r="E192" s="1">
        <v>4</v>
      </c>
      <c r="F192" s="1" t="str">
        <v>BioLegend</v>
      </c>
      <c r="G192" s="1" t="str">
        <v>Gujrat</v>
      </c>
      <c r="H192" t="str">
        <v>Saturday (11-10-2025)</v>
      </c>
      <c r="I192" t="str">
        <v>OutStation</v>
      </c>
    </row>
    <row r="193" spans="1:9" x14ac:dyDescent="0.25">
      <c r="A193" s="1">
        <v>400250</v>
      </c>
      <c r="B193" s="1" t="str">
        <v>Mouse IgG2a, κ Isotype Ctrl</v>
      </c>
      <c r="C193" s="1">
        <v>2</v>
      </c>
      <c r="D193" s="1" t="str">
        <v>MICRO VAPI</v>
      </c>
      <c r="E193" s="1">
        <v>4</v>
      </c>
      <c r="F193" s="1" t="str">
        <v>BioLegend</v>
      </c>
      <c r="G193" s="1" t="str">
        <v>Gujrat</v>
      </c>
      <c r="H193" t="str">
        <v>Saturday (11-10-2025)</v>
      </c>
      <c r="I193" t="str">
        <v>OutStation</v>
      </c>
    </row>
    <row r="194" spans="1:9" x14ac:dyDescent="0.25">
      <c r="A194" s="1">
        <v>400266</v>
      </c>
      <c r="B194" s="1" t="str">
        <v>Mouse IgG2a, κ Isotype Ctrl</v>
      </c>
      <c r="C194" s="1">
        <v>2</v>
      </c>
      <c r="D194" s="1" t="str">
        <v>MICRO VAPI</v>
      </c>
      <c r="E194" s="1">
        <v>4</v>
      </c>
      <c r="F194" s="1" t="str">
        <v>BioLegend</v>
      </c>
      <c r="G194" s="1" t="str">
        <v>Gujrat</v>
      </c>
      <c r="H194" t="str">
        <v>Saturday (11-10-2025)</v>
      </c>
      <c r="I194" t="str">
        <v>OutStation</v>
      </c>
    </row>
    <row r="195" spans="1:9" x14ac:dyDescent="0.25">
      <c r="A195" s="1">
        <v>400268</v>
      </c>
      <c r="B195" s="1" t="str">
        <v>Mouse IgG2a, κ Isotype Ctrl</v>
      </c>
      <c r="C195" s="1">
        <v>2</v>
      </c>
      <c r="D195" s="1" t="str">
        <v>MICRO VAPI</v>
      </c>
      <c r="E195" s="1">
        <v>4</v>
      </c>
      <c r="F195" s="1" t="str">
        <v>BioLegend</v>
      </c>
      <c r="G195" s="1" t="str">
        <v>Gujrat</v>
      </c>
      <c r="H195" t="str">
        <v>Saturday (11-10-2025)</v>
      </c>
      <c r="I195" t="str">
        <v>OutStation</v>
      </c>
    </row>
    <row r="196" spans="1:9" x14ac:dyDescent="0.25">
      <c r="A196" s="1">
        <v>400342</v>
      </c>
      <c r="B196" s="1" t="str">
        <v>Mouse IgG2b, κ Isotype Ctrl</v>
      </c>
      <c r="C196" s="1">
        <v>2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Saturday (11-10-2025)</v>
      </c>
      <c r="I196" t="str">
        <v>OutStation</v>
      </c>
    </row>
    <row r="197" spans="1:9" x14ac:dyDescent="0.25">
      <c r="A197" s="1">
        <v>402607</v>
      </c>
      <c r="B197" s="1" t="str">
        <v>Rat IgG2a, κ Isotype Ctrl</v>
      </c>
      <c r="C197" s="1">
        <v>2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Saturday (11-10-2025)</v>
      </c>
      <c r="I197" t="str">
        <v>OutStation</v>
      </c>
    </row>
    <row r="198" spans="1:9" x14ac:dyDescent="0.25">
      <c r="A198" s="1">
        <v>403504</v>
      </c>
      <c r="B198" s="1" t="str">
        <v>Human IgG1 Isotype Ctrl Recombinant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 t="str">
        <v>Saturday (11-10-2025)</v>
      </c>
      <c r="I198" t="str">
        <v>OutStation</v>
      </c>
    </row>
    <row r="199" spans="1:9" x14ac:dyDescent="0.25">
      <c r="A199" s="1">
        <v>405317</v>
      </c>
      <c r="B199" s="1" t="str">
        <v>Goat anti-mouse IgG (minimal x-reactivity)</v>
      </c>
      <c r="C199" s="1">
        <v>2</v>
      </c>
      <c r="D199" s="1" t="str">
        <v>SUPRV</v>
      </c>
      <c r="E199" s="1">
        <v>4</v>
      </c>
      <c r="F199" s="1" t="str">
        <v>BioLegend</v>
      </c>
      <c r="G199" s="1" t="str">
        <v>Mumbai</v>
      </c>
      <c r="H199" t="str">
        <v>Saturday (11-10-2025)</v>
      </c>
      <c r="I199" t="str">
        <v>OutStation</v>
      </c>
    </row>
    <row r="200" spans="1:9" x14ac:dyDescent="0.25">
      <c r="A200" s="1">
        <v>423101</v>
      </c>
      <c r="B200" s="1" t="str">
        <v>Zombie Aqua™ Fixable Viability Kit</v>
      </c>
      <c r="C200" s="1">
        <v>2</v>
      </c>
      <c r="D200" s="1" t="str">
        <v>MICRO VAPI</v>
      </c>
      <c r="E200" s="1">
        <v>-20</v>
      </c>
      <c r="F200" s="1" t="str">
        <v>BioLegend</v>
      </c>
      <c r="G200" s="1" t="str">
        <v>Gujrat</v>
      </c>
      <c r="H200" t="str">
        <v>Saturday (11-10-2025)</v>
      </c>
      <c r="I200" t="str">
        <v>OutStation</v>
      </c>
    </row>
    <row r="201" spans="1:9" x14ac:dyDescent="0.25">
      <c r="A201" s="1">
        <v>503822</v>
      </c>
      <c r="B201" s="1" t="str">
        <v>anti-mouse IL-2</v>
      </c>
      <c r="C201" s="1">
        <v>2</v>
      </c>
      <c r="D201" s="1" t="str">
        <v>MICRO VAPI</v>
      </c>
      <c r="E201" s="1">
        <v>4</v>
      </c>
      <c r="F201" s="1" t="str">
        <v>BioLegend</v>
      </c>
      <c r="G201" s="1" t="str">
        <v>Gujrat</v>
      </c>
      <c r="H201" t="str">
        <v>Saturday (11-10-2025)</v>
      </c>
      <c r="I201" t="str">
        <v>OutStation</v>
      </c>
    </row>
    <row r="202" spans="1:9" x14ac:dyDescent="0.25">
      <c r="A202" s="1">
        <v>503832</v>
      </c>
      <c r="B202" s="1" t="str">
        <v>anti-mouse IL-2</v>
      </c>
      <c r="C202" s="1">
        <v>2</v>
      </c>
      <c r="D202" s="1" t="str">
        <v>MICRO VAPI</v>
      </c>
      <c r="E202" s="1">
        <v>4</v>
      </c>
      <c r="F202" s="1" t="str">
        <v>BioLegend</v>
      </c>
      <c r="G202" s="1" t="str">
        <v>Gujrat</v>
      </c>
      <c r="H202" t="str">
        <v>Saturday (11-10-2025)</v>
      </c>
      <c r="I202" t="str">
        <v>OutStation</v>
      </c>
    </row>
    <row r="203" spans="1:9" x14ac:dyDescent="0.25">
      <c r="A203" s="1" t="str">
        <v>FSP-0108-10</v>
      </c>
      <c r="B203" s="1">
        <v>0</v>
      </c>
      <c r="C203" s="1">
        <v>2</v>
      </c>
      <c r="D203" s="1" t="str">
        <v>SUN PHARMA</v>
      </c>
      <c r="E203" s="1">
        <v>4</v>
      </c>
      <c r="F203" s="1" t="str">
        <v>MABTECH</v>
      </c>
      <c r="G203" s="1" t="str">
        <v>Gujrat</v>
      </c>
      <c r="H203">
        <v>0</v>
      </c>
      <c r="I203" t="str">
        <v>OutStation</v>
      </c>
    </row>
    <row r="204" spans="1:9" x14ac:dyDescent="0.25">
      <c r="A204" s="1" t="str">
        <v>3124-72-100T</v>
      </c>
      <c r="B204" s="1">
        <v>0</v>
      </c>
      <c r="C204" s="1">
        <v>2</v>
      </c>
      <c r="D204" s="1" t="str">
        <v>SUPRV</v>
      </c>
      <c r="E204" s="1">
        <v>-20</v>
      </c>
      <c r="F204" s="1" t="str">
        <v>MABTECH</v>
      </c>
      <c r="G204" s="1" t="str">
        <v>Mumbai</v>
      </c>
      <c r="H204">
        <v>0</v>
      </c>
      <c r="I204" t="str">
        <v>OutStation</v>
      </c>
    </row>
    <row r="205" spans="1:9" x14ac:dyDescent="0.25">
      <c r="A205" s="1">
        <v>423303</v>
      </c>
      <c r="B205" s="1" t="str">
        <v xml:space="preserve">Cell Activation Cocktail </v>
      </c>
      <c r="C205" s="1">
        <v>3</v>
      </c>
      <c r="D205" s="1" t="str">
        <v>AIIMS</v>
      </c>
      <c r="E205" s="1">
        <v>-20</v>
      </c>
      <c r="F205" s="1" t="str">
        <v>BioLegend</v>
      </c>
      <c r="G205" s="1" t="str">
        <v>Delhi</v>
      </c>
      <c r="H205" t="str">
        <v>Priyanka Madam</v>
      </c>
      <c r="I205" t="str">
        <v>Local</v>
      </c>
    </row>
    <row r="206" spans="1:9" x14ac:dyDescent="0.25">
      <c r="A206" s="1" t="str">
        <v>LSM 1077</v>
      </c>
      <c r="B206" s="1">
        <v>0</v>
      </c>
      <c r="C206" s="1">
        <v>3</v>
      </c>
      <c r="D206" s="1" t="str">
        <v>stock</v>
      </c>
      <c r="E206" s="1">
        <v>4</v>
      </c>
      <c r="F206" s="1" t="str">
        <v>Genexis Biotech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 t="str">
        <v>VS15T91</v>
      </c>
      <c r="B207" s="1" t="str">
        <v>VivaSpin Turbo 15 3000 MWCO</v>
      </c>
      <c r="C207" s="1">
        <v>3</v>
      </c>
      <c r="D207" s="1" t="str">
        <v>Stock</v>
      </c>
      <c r="E207" s="1" t="str">
        <v>RT</v>
      </c>
      <c r="F207" s="1" t="str">
        <v>Sartorius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>
        <v>421101</v>
      </c>
      <c r="B208" s="1" t="str">
        <v>TMB substrate set  110mlx2</v>
      </c>
      <c r="C208" s="1">
        <v>3</v>
      </c>
      <c r="D208" s="1" t="str">
        <v>Stock</v>
      </c>
      <c r="E208" s="1">
        <v>4</v>
      </c>
      <c r="F208" s="1" t="str">
        <v>BioLegend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 t="str">
        <v>B-002000-UB-100</v>
      </c>
      <c r="B209" s="1" t="str">
        <v>5X siRNA Buffer  100ml</v>
      </c>
      <c r="C209" s="1">
        <v>3</v>
      </c>
      <c r="D209" s="1" t="str">
        <v>Stock</v>
      </c>
      <c r="E209" s="1">
        <v>4</v>
      </c>
      <c r="F209" s="1" t="str">
        <v>DHARMACON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 t="str">
        <v>T-2001-02</v>
      </c>
      <c r="B210" s="1" t="str">
        <v>DharmaFECT 1 Transfection Reagent  0.75 mL</v>
      </c>
      <c r="C210" s="1">
        <v>3</v>
      </c>
      <c r="D210" s="1" t="str">
        <v>Stock</v>
      </c>
      <c r="E210" s="1">
        <v>4</v>
      </c>
      <c r="F210" s="1" t="str">
        <v>DHARMACON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 t="str">
        <v>T-2001-03</v>
      </c>
      <c r="B211" s="1" t="str">
        <v>DharmaFECT 1 Transfection Reagent  1.5ml</v>
      </c>
      <c r="C211" s="1">
        <v>3</v>
      </c>
      <c r="D211" s="1" t="str">
        <v>Stock</v>
      </c>
      <c r="E211" s="1">
        <v>4</v>
      </c>
      <c r="F211" s="1" t="str">
        <v>DHARMACON</v>
      </c>
      <c r="G211" s="1" t="str">
        <v>STOCK</v>
      </c>
      <c r="H211" t="str">
        <v>Stock</v>
      </c>
      <c r="I211" t="str">
        <v>STOCK</v>
      </c>
    </row>
    <row r="212" spans="1:9" x14ac:dyDescent="0.25">
      <c r="A212" s="1">
        <v>421601</v>
      </c>
      <c r="B212" s="1" t="str">
        <v>ELISA Wash Buffer (20X)</v>
      </c>
      <c r="C212" s="1">
        <v>3</v>
      </c>
      <c r="D212" s="1" t="str">
        <v>BIO SOLUTION</v>
      </c>
      <c r="E212" s="1" t="str">
        <v>rt</v>
      </c>
      <c r="F212" s="1" t="str">
        <v>BioLegend</v>
      </c>
      <c r="G212" s="1" t="str">
        <v>Hyderabad</v>
      </c>
      <c r="H212" t="str">
        <v>Saturday (11-10-2025)</v>
      </c>
      <c r="I212" t="str">
        <v>OutStation</v>
      </c>
    </row>
    <row r="213" spans="1:9" x14ac:dyDescent="0.25">
      <c r="A213" s="1">
        <v>302212</v>
      </c>
      <c r="B213" s="1" t="str">
        <v>anti-human CD19</v>
      </c>
      <c r="C213" s="1">
        <v>3</v>
      </c>
      <c r="D213" s="1" t="str">
        <v>MICRO VAPI</v>
      </c>
      <c r="E213" s="1">
        <v>4</v>
      </c>
      <c r="F213" s="1" t="str">
        <v>BioLegend</v>
      </c>
      <c r="G213" s="1" t="str">
        <v>Gujrat</v>
      </c>
      <c r="H213" t="str">
        <v>Saturday (11-10-2025)</v>
      </c>
      <c r="I213" t="str">
        <v>OutStation</v>
      </c>
    </row>
    <row r="214" spans="1:9" x14ac:dyDescent="0.25">
      <c r="A214" s="1">
        <v>303508</v>
      </c>
      <c r="B214" s="1" t="str">
        <v>anti-human CD38</v>
      </c>
      <c r="C214" s="1">
        <v>3</v>
      </c>
      <c r="D214" s="1" t="str">
        <v>MICRO VAPI</v>
      </c>
      <c r="E214" s="1">
        <v>4</v>
      </c>
      <c r="F214" s="1" t="str">
        <v>BioLegend</v>
      </c>
      <c r="G214" s="1" t="str">
        <v>Gujrat</v>
      </c>
      <c r="H214" t="str">
        <v>Saturday (11-10-2025)</v>
      </c>
      <c r="I214" t="str">
        <v>OutStation</v>
      </c>
    </row>
    <row r="215" spans="1:9" x14ac:dyDescent="0.25">
      <c r="A215" s="1">
        <v>366608</v>
      </c>
      <c r="B215" s="1" t="str">
        <v>anti-human CD33</v>
      </c>
      <c r="C215" s="1">
        <v>3</v>
      </c>
      <c r="D215" s="1" t="str">
        <v>MICRO VAPI</v>
      </c>
      <c r="E215" s="1">
        <v>4</v>
      </c>
      <c r="F215" s="1" t="str">
        <v>BioLegend</v>
      </c>
      <c r="G215" s="1" t="str">
        <v>Gujrat</v>
      </c>
      <c r="H215" t="str">
        <v>Saturday (11-10-2025)</v>
      </c>
      <c r="I215" t="str">
        <v>OutStation</v>
      </c>
    </row>
    <row r="216" spans="1:9" x14ac:dyDescent="0.25">
      <c r="A216" s="1" t="str">
        <v>VS04T01</v>
      </c>
      <c r="B216" s="1" t="str">
        <v>VicaSpin Turbo 4 10000 MWCO</v>
      </c>
      <c r="C216" s="1">
        <v>4</v>
      </c>
      <c r="D216" s="1" t="str">
        <v>Stock</v>
      </c>
      <c r="E216" s="1" t="str">
        <v>RT</v>
      </c>
      <c r="F216" s="1" t="str">
        <v>Sartorius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 t="str">
        <v>VS15TR01</v>
      </c>
      <c r="B217" s="1" t="str">
        <v>VivaSpin Turbo 15 RC 10000 MWCO</v>
      </c>
      <c r="C217" s="1">
        <v>4</v>
      </c>
      <c r="D217" s="1" t="str">
        <v>RG SONS</v>
      </c>
      <c r="E217" s="1" t="str">
        <v>RT</v>
      </c>
      <c r="F217" s="1" t="str">
        <v>Sartorius</v>
      </c>
      <c r="G217" s="1" t="str">
        <v>Lucknow</v>
      </c>
      <c r="H217" t="str">
        <v>Saturday (11-10-2025)</v>
      </c>
      <c r="I217" t="str">
        <v>OutStation</v>
      </c>
    </row>
    <row r="218" spans="1:9" x14ac:dyDescent="0.25">
      <c r="A218" s="1" t="str">
        <v>VS15T21</v>
      </c>
      <c r="B218" s="1" t="str">
        <v>Vivaspin® Turbo 15 Centrifugal Concentrator Polyethersulfone, 12 pc</v>
      </c>
      <c r="C218" s="1">
        <v>4</v>
      </c>
      <c r="D218" s="1" t="str">
        <v>Stock</v>
      </c>
      <c r="E218" s="1" t="str">
        <v>RT</v>
      </c>
      <c r="F218" s="1" t="str">
        <v>Sartorius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193982</v>
      </c>
      <c r="B219" s="1" t="str">
        <v>Acrylamide, Molecular Biology Reagent 1 KG</v>
      </c>
      <c r="C219" s="1">
        <v>4</v>
      </c>
      <c r="D219" s="1" t="str">
        <v>Stock</v>
      </c>
      <c r="E219" s="1" t="str">
        <v>RT</v>
      </c>
      <c r="F219" s="1" t="str">
        <v>Mp Bio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41003</v>
      </c>
      <c r="B220" s="1" t="str">
        <v>GelRed® Nucleic Acid Stain, 10,000X in water (trial size): (0.1mL)</v>
      </c>
      <c r="C220" s="1">
        <v>4</v>
      </c>
      <c r="D220" s="1" t="str">
        <v>Stock</v>
      </c>
      <c r="E220" s="1" t="str">
        <v>RT</v>
      </c>
      <c r="F220" s="1" t="str">
        <v>Biotium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>
        <v>556002</v>
      </c>
      <c r="B221" s="1" t="str">
        <v xml:space="preserve">Recombinant Mouse IL-9 </v>
      </c>
      <c r="C221" s="1">
        <v>5</v>
      </c>
      <c r="D221" s="1" t="str">
        <v>Opening Stock</v>
      </c>
      <c r="E221" s="1">
        <v>-20</v>
      </c>
      <c r="F221" s="1" t="str">
        <v>BioLegend</v>
      </c>
      <c r="G221" s="1" t="str">
        <v>STOCK</v>
      </c>
      <c r="H221" t="str">
        <v>Stock</v>
      </c>
      <c r="I221" t="str">
        <v>STOCK</v>
      </c>
    </row>
    <row r="222" spans="1:9" x14ac:dyDescent="0.25">
      <c r="A222" s="1" t="str">
        <v>HBM-EXP-B2.5</v>
      </c>
      <c r="B222" s="1" t="str">
        <v>Test-Exosomes one step isolation from plasma and serum 2.5ml</v>
      </c>
      <c r="C222" s="1">
        <v>5</v>
      </c>
      <c r="D222" s="1" t="str">
        <v>Sample (PM)</v>
      </c>
      <c r="E222" s="1">
        <v>4</v>
      </c>
      <c r="F222" s="1" t="str">
        <v>Hansa Biomed</v>
      </c>
      <c r="G222" s="1" t="str">
        <v>delhi</v>
      </c>
      <c r="H222" t="str">
        <v>Priyanka Madam</v>
      </c>
      <c r="I222" t="str">
        <v>Local</v>
      </c>
    </row>
    <row r="223" spans="1:9" x14ac:dyDescent="0.25">
      <c r="A223" s="1">
        <v>626812</v>
      </c>
      <c r="B223" s="1" t="str">
        <v>Alexa Fluor® 488 anti-c-Myc Antibody  100µg</v>
      </c>
      <c r="C223" s="1">
        <v>5</v>
      </c>
      <c r="D223" s="1" t="str">
        <v>AURIGINE ONCO</v>
      </c>
      <c r="E223" s="1">
        <v>4</v>
      </c>
      <c r="F223" s="1" t="str">
        <v>BioLegend</v>
      </c>
      <c r="G223" s="1" t="str">
        <v>Banglore</v>
      </c>
      <c r="H223" t="str">
        <v>Stock</v>
      </c>
      <c r="I223" t="str">
        <v>OutStation</v>
      </c>
    </row>
    <row r="224" spans="1:9" x14ac:dyDescent="0.25">
      <c r="A224" s="1" t="str">
        <v>B-003000-WB-100</v>
      </c>
      <c r="B224" s="1" t="str">
        <v>Molecular Grade RNase-free water  100ml</v>
      </c>
      <c r="C224" s="1">
        <v>5</v>
      </c>
      <c r="D224" s="1" t="str">
        <v>Stock</v>
      </c>
      <c r="E224" s="1">
        <v>4</v>
      </c>
      <c r="F224" s="1" t="str">
        <v>DHARMACON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 t="str">
        <v>D-001810-10-05</v>
      </c>
      <c r="B225" s="1" t="str">
        <v>ON-TARGETplus Non-targeting Pool  5nmol</v>
      </c>
      <c r="C225" s="1">
        <v>5</v>
      </c>
      <c r="D225" s="1" t="str">
        <v>Stock</v>
      </c>
      <c r="E225" s="1">
        <v>-20</v>
      </c>
      <c r="F225" s="1" t="str">
        <v>DHARMACON</v>
      </c>
      <c r="G225" s="1" t="str">
        <v>STOCK</v>
      </c>
      <c r="H225" t="str">
        <v>Stock</v>
      </c>
      <c r="I225" t="str">
        <v>STOCK</v>
      </c>
    </row>
    <row r="226" spans="1:9" x14ac:dyDescent="0.25">
      <c r="A226" s="1">
        <v>310910</v>
      </c>
      <c r="B226" s="1" t="str">
        <v>anti-human CD69</v>
      </c>
      <c r="C226" s="1">
        <v>5</v>
      </c>
      <c r="D226" s="1" t="str">
        <v>MICRO VAPI</v>
      </c>
      <c r="E226" s="1">
        <v>4</v>
      </c>
      <c r="F226" s="1" t="str">
        <v>BioLegend</v>
      </c>
      <c r="G226" s="1" t="str">
        <v>Gujrat</v>
      </c>
      <c r="H226" t="str">
        <v>Saturday (11-10-2025)</v>
      </c>
      <c r="I226" t="str">
        <v>OutStation</v>
      </c>
    </row>
    <row r="227" spans="1:9" x14ac:dyDescent="0.25">
      <c r="A227" s="1">
        <v>343512</v>
      </c>
      <c r="B227" s="1" t="str">
        <v>anti-human CD34</v>
      </c>
      <c r="C227" s="1">
        <v>5</v>
      </c>
      <c r="D227" s="1" t="str">
        <v>MICRO VAPI</v>
      </c>
      <c r="E227" s="1">
        <v>4</v>
      </c>
      <c r="F227" s="1" t="str">
        <v>BioLegend</v>
      </c>
      <c r="G227" s="1" t="str">
        <v>Gujrat</v>
      </c>
      <c r="H227" t="str">
        <v>Saturday (11-10-2025)</v>
      </c>
      <c r="I227" t="str">
        <v>OutStation</v>
      </c>
    </row>
    <row r="228" spans="1:9" x14ac:dyDescent="0.25">
      <c r="A228" s="1">
        <v>420404</v>
      </c>
      <c r="B228" s="1" t="str">
        <v>7-AAD Viability Staining Solution</v>
      </c>
      <c r="C228" s="1">
        <v>5</v>
      </c>
      <c r="D228" s="1" t="str">
        <v>MICRO VAPI</v>
      </c>
      <c r="E228" s="1">
        <v>4</v>
      </c>
      <c r="F228" s="1" t="str">
        <v>BioLegend</v>
      </c>
      <c r="G228" s="1" t="str">
        <v>Gujrat</v>
      </c>
      <c r="H228" t="str">
        <v>Saturday (11-10-2025)</v>
      </c>
      <c r="I228" t="str">
        <v>OutStation</v>
      </c>
    </row>
    <row r="229" spans="1:9" x14ac:dyDescent="0.25">
      <c r="A229" s="1">
        <v>6552050</v>
      </c>
      <c r="B229" s="1" t="str">
        <v xml:space="preserve">SPINeasy DNA Kit for Blood  </v>
      </c>
      <c r="C229" s="1">
        <v>6</v>
      </c>
      <c r="D229" s="1" t="str">
        <v>Stock</v>
      </c>
      <c r="E229" s="1" t="str">
        <v>RT</v>
      </c>
      <c r="F229" s="1" t="str">
        <v>Mp Bio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>
        <v>421403</v>
      </c>
      <c r="B230" s="1" t="str">
        <v>FOXP3 Fix/Perm Buffer Set</v>
      </c>
      <c r="C230" s="1">
        <v>7</v>
      </c>
      <c r="D230" s="1" t="str">
        <v>Opening Stock</v>
      </c>
      <c r="E230" s="1">
        <v>4</v>
      </c>
      <c r="F230" s="1" t="str">
        <v>BioLegend</v>
      </c>
      <c r="G230" s="1" t="str">
        <v>STOCK</v>
      </c>
      <c r="H230" t="str">
        <v>Stock</v>
      </c>
      <c r="I230" t="str">
        <v>STOCK</v>
      </c>
    </row>
    <row r="231" spans="1:9" x14ac:dyDescent="0.25">
      <c r="A231" s="1">
        <v>25021.5</v>
      </c>
      <c r="B231" s="1" t="str">
        <v>i-Taq (W/O dNTP) DNA Polymerase</v>
      </c>
      <c r="C231" s="1">
        <v>7</v>
      </c>
      <c r="D231" s="1" t="str">
        <v>stock</v>
      </c>
      <c r="E231" s="1">
        <v>-20</v>
      </c>
      <c r="F231" s="1" t="str">
        <v>Intron</v>
      </c>
      <c r="G231" s="1" t="str">
        <v>STOCK</v>
      </c>
      <c r="H231" t="str">
        <v>Stock</v>
      </c>
      <c r="I231" t="str">
        <v>STOCK</v>
      </c>
    </row>
    <row r="232" spans="1:9" x14ac:dyDescent="0.25">
      <c r="A232" s="1" t="str">
        <v>092913726</v>
      </c>
      <c r="B232" s="1" t="str">
        <v>Adult Bovine Serum, Sterile Filtered, New Zealand Origin 1kg (970ML)</v>
      </c>
      <c r="C232" s="1">
        <v>7</v>
      </c>
      <c r="D232" s="1" t="str">
        <v>Stock</v>
      </c>
      <c r="E232" s="1">
        <v>-20</v>
      </c>
      <c r="F232" s="1" t="str">
        <v>MP Bio</v>
      </c>
      <c r="G232" s="1" t="str">
        <v>STOCK</v>
      </c>
      <c r="H232" t="str">
        <v>Stock</v>
      </c>
      <c r="I232" t="str">
        <v>STOCK</v>
      </c>
    </row>
    <row r="233" spans="1:9" x14ac:dyDescent="0.25">
      <c r="A233" s="1">
        <v>16533</v>
      </c>
      <c r="B233" s="1" t="str">
        <v>MiniSart High Flow 0.45 µm</v>
      </c>
      <c r="C233" s="1">
        <v>9</v>
      </c>
      <c r="D233" s="1" t="str">
        <v>Stock</v>
      </c>
      <c r="E233" s="1" t="str">
        <v>RT</v>
      </c>
      <c r="F233" s="1" t="str">
        <v>Sartorius</v>
      </c>
      <c r="G233" s="1" t="str">
        <v>STOCK</v>
      </c>
      <c r="H233" t="str">
        <v>Stock</v>
      </c>
      <c r="I233" t="str">
        <v>STOCK</v>
      </c>
    </row>
    <row r="234" spans="1:9" x14ac:dyDescent="0.25">
      <c r="A234" s="1">
        <v>25021.5</v>
      </c>
      <c r="B234" s="1" t="str">
        <v>i-Taq (W/O dNTP) DNA Polymerase</v>
      </c>
      <c r="C234" s="1">
        <v>10</v>
      </c>
      <c r="D234" s="1" t="str">
        <v>STOCK</v>
      </c>
      <c r="E234" s="1">
        <v>-20</v>
      </c>
      <c r="F234" s="1" t="str">
        <v>Intron</v>
      </c>
      <c r="G234" s="1" t="str">
        <v>STOCK</v>
      </c>
      <c r="H234" t="str">
        <v>Stock</v>
      </c>
      <c r="I234" t="str">
        <v>STOCK</v>
      </c>
    </row>
    <row r="235" spans="1:9" x14ac:dyDescent="0.25">
      <c r="A235" s="1" t="str">
        <v>092913726</v>
      </c>
      <c r="B235" s="1" t="str">
        <v>Adult Bovine Serum, Sterile Filtered, New Zealand Origin 1kg (970ML)</v>
      </c>
      <c r="C235" s="1">
        <v>10</v>
      </c>
      <c r="D235" s="1" t="str">
        <v>Stock</v>
      </c>
      <c r="E235" s="1">
        <v>-20</v>
      </c>
      <c r="F235" s="1" t="str">
        <v>Mp Bio</v>
      </c>
      <c r="G235" s="1" t="str">
        <v>STOCK</v>
      </c>
      <c r="H235" t="str">
        <v>Stock</v>
      </c>
      <c r="I235" t="str">
        <v>STOCK</v>
      </c>
    </row>
    <row r="236" spans="1:9" x14ac:dyDescent="0.25">
      <c r="A236" s="1" t="str">
        <v>3617-1</v>
      </c>
      <c r="B236" s="1">
        <v>0</v>
      </c>
      <c r="C236" s="1">
        <v>10</v>
      </c>
      <c r="D236" s="1" t="str">
        <v>SUN PHARMA</v>
      </c>
      <c r="E236" s="1">
        <v>-20</v>
      </c>
      <c r="F236" s="1" t="str">
        <v>MABTECH</v>
      </c>
      <c r="G236" s="1" t="str">
        <v>Gujrat</v>
      </c>
      <c r="H236">
        <v>0</v>
      </c>
      <c r="I236" t="str">
        <v>OutStation</v>
      </c>
    </row>
    <row r="237" spans="1:9" x14ac:dyDescent="0.25">
      <c r="A237" s="1">
        <v>16532</v>
      </c>
      <c r="B237" s="1" t="str">
        <v>MiniSart High Flow 0.22 µm</v>
      </c>
      <c r="C237" s="1">
        <v>15</v>
      </c>
      <c r="D237" s="1" t="str">
        <v>Stock</v>
      </c>
      <c r="E237" s="1" t="str">
        <v>RT</v>
      </c>
      <c r="F237" s="1" t="str">
        <v>Sartorius</v>
      </c>
      <c r="G237" s="1" t="str">
        <v>STOCK</v>
      </c>
      <c r="H237" t="str">
        <v>Stock</v>
      </c>
      <c r="I237" t="str">
        <v>STOCK</v>
      </c>
    </row>
    <row r="238" spans="1:9" x14ac:dyDescent="0.25">
      <c r="A238" s="1">
        <v>16532</v>
      </c>
      <c r="B238" s="1" t="str">
        <v>MiniSart High Flow 0.22 µm</v>
      </c>
      <c r="C238" s="1">
        <v>18</v>
      </c>
      <c r="D238" s="1" t="str">
        <v>Stock</v>
      </c>
      <c r="E238" s="1" t="str">
        <v>RT</v>
      </c>
      <c r="F238" s="1" t="str">
        <v>Sartorius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>
        <v>423501</v>
      </c>
      <c r="B239" s="1" t="str">
        <v>Nunc™ MaxiSorp™ ELISA Plates, Uncoated</v>
      </c>
      <c r="C239" s="1">
        <v>20</v>
      </c>
      <c r="D239" s="1" t="str">
        <v>MICRO VAPI</v>
      </c>
      <c r="E239" s="1" t="str">
        <v>RT</v>
      </c>
      <c r="F239" s="1" t="str">
        <v>BioLegend</v>
      </c>
      <c r="G239" s="1" t="str">
        <v>Gujrat</v>
      </c>
      <c r="H239" t="str">
        <v>Saturday (11-10-2025)</v>
      </c>
      <c r="I239" t="str">
        <v>OutStation</v>
      </c>
    </row>
    <row r="240" spans="1:9" x14ac:dyDescent="0.25">
      <c r="A240" s="1">
        <v>16532</v>
      </c>
      <c r="B240" s="1" t="str">
        <v>MiniSart High Flow 0.22 µm</v>
      </c>
      <c r="C240" s="1">
        <v>23</v>
      </c>
      <c r="D240" s="1" t="str">
        <v>OPENING STOCK</v>
      </c>
      <c r="E240" s="1" t="str">
        <v>RT</v>
      </c>
      <c r="F240" s="1" t="str">
        <v>Sartorius</v>
      </c>
      <c r="G240" s="1" t="str">
        <v>STOCK</v>
      </c>
      <c r="H240" t="str">
        <v>Stock</v>
      </c>
      <c r="I240" t="str">
        <v>STOCK</v>
      </c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5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3441</v>
      </c>
      <c r="M1" s="1" t="s">
        <v>3442</v>
      </c>
      <c r="N1" s="1" t="s">
        <v>3443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(11-10-2025)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(11-10-2025)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Saturday (11-10-2025)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STOCK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0</v>
      </c>
      <c r="D2532" s="2">
        <v>0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(11-10-2025)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 t="str">
        <v>Mohan Sir, (Demo) Saturday (11-10-2025)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 t="str">
        <v>Priyanka Madam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(11-10-2025)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 t="str">
        <v>Priyanka Madam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 t="str">
        <v>Saturday (11-10-2025)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0</v>
      </c>
      <c r="I3263">
        <v>1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0</v>
      </c>
      <c r="I3264">
        <v>1</v>
      </c>
      <c r="J3264" t="str">
        <v>Bhuvneshwar</v>
      </c>
      <c r="K3264" t="str">
        <v>Saturday (11-10-2025)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0</v>
      </c>
      <c r="I3265">
        <v>1</v>
      </c>
      <c r="J3265" t="str">
        <v>Gujrat</v>
      </c>
      <c r="K3265" t="str">
        <v>Saturday (11-10-2025)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0</v>
      </c>
      <c r="I3266">
        <v>1</v>
      </c>
      <c r="J3266" t="str">
        <v>Bhuvneshwar</v>
      </c>
      <c r="K3266" t="str">
        <v>Saturday (11-10-2025)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0</v>
      </c>
      <c r="I3267">
        <v>1</v>
      </c>
      <c r="J3267" t="str">
        <v>Banglore</v>
      </c>
      <c r="K3267" t="str">
        <v>Saturday (11-10-2025)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0</v>
      </c>
      <c r="I3268">
        <v>1</v>
      </c>
      <c r="J3268" t="str">
        <v>Bhuvneshwar</v>
      </c>
      <c r="K3268" t="str">
        <v>Saturday (11-10-2025)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0</v>
      </c>
      <c r="I3269">
        <v>1</v>
      </c>
      <c r="J3269" t="str">
        <v>Delhi</v>
      </c>
      <c r="K3269" t="str">
        <v>Priyanka Madam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0</v>
      </c>
      <c r="I3270">
        <v>1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0</v>
      </c>
      <c r="I3271">
        <v>1</v>
      </c>
      <c r="J3271" t="str">
        <v>Bhuvneshwar</v>
      </c>
      <c r="K3271" t="str">
        <v>Saturday (11-10-2025)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0</v>
      </c>
      <c r="I3272">
        <v>2</v>
      </c>
      <c r="J3272" t="str">
        <v>Banglore</v>
      </c>
      <c r="K3272" t="str">
        <v>Saturday (11-10-2025)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0</v>
      </c>
      <c r="I3273">
        <v>1</v>
      </c>
      <c r="J3273" t="str">
        <v>Bhuvneshwar</v>
      </c>
      <c r="K3273" t="str">
        <v>Saturday (11-10-2025)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0</v>
      </c>
      <c r="I3274">
        <v>1</v>
      </c>
      <c r="J3274" t="str">
        <v>Mumbai</v>
      </c>
      <c r="K3274" t="str">
        <v>Saturday (11-10-2025)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0</v>
      </c>
      <c r="I3275">
        <v>1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0</v>
      </c>
      <c r="I3276">
        <v>1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0</v>
      </c>
      <c r="I3277">
        <v>1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0</v>
      </c>
      <c r="I3278">
        <v>1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0</v>
      </c>
      <c r="I3279">
        <v>1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0</v>
      </c>
      <c r="I3280">
        <v>1</v>
      </c>
      <c r="J3280" t="str">
        <v>Bhuvneshwar</v>
      </c>
      <c r="K3280" t="str">
        <v>Saturday (11-10-2025)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0</v>
      </c>
      <c r="I3281">
        <v>1</v>
      </c>
      <c r="J3281" t="str">
        <v>Gujrat</v>
      </c>
      <c r="K3281" t="str">
        <v>Saturday (11-10-2025)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0</v>
      </c>
      <c r="I3282">
        <v>1</v>
      </c>
      <c r="J3282" t="str">
        <v>Bhuvneshwar</v>
      </c>
      <c r="K3282" t="str">
        <v>Saturday (11-10-2025)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0</v>
      </c>
      <c r="I3283">
        <v>1</v>
      </c>
      <c r="J3283" t="str">
        <v>Gujrat</v>
      </c>
      <c r="K3283" t="str">
        <v>Saturday (11-10-2025)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0</v>
      </c>
      <c r="I3284">
        <v>1</v>
      </c>
      <c r="J3284" t="str">
        <v>Banglore</v>
      </c>
      <c r="K3284" t="str">
        <v>Saturday (11-10-2025)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0</v>
      </c>
      <c r="I3285">
        <v>1</v>
      </c>
      <c r="J3285" t="str">
        <v>Delhi</v>
      </c>
      <c r="K3285" t="str">
        <v>Priyanka Madam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0</v>
      </c>
      <c r="I3286">
        <v>2</v>
      </c>
      <c r="J3286" t="str">
        <v>Bhuvneshwar</v>
      </c>
      <c r="K3286" t="str">
        <v>Saturday (11-10-2025)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0</v>
      </c>
      <c r="I3287">
        <v>1</v>
      </c>
      <c r="J3287" t="str">
        <v>Gujrat</v>
      </c>
      <c r="K3287" t="str">
        <v>Saturday (11-10-2025)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0</v>
      </c>
      <c r="I3288">
        <v>1</v>
      </c>
      <c r="J3288" t="str">
        <v>Mumbai</v>
      </c>
      <c r="K3288" t="str">
        <v>Saturday (11-10-2025)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0</v>
      </c>
      <c r="I3289">
        <v>1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0</v>
      </c>
      <c r="I3290">
        <v>1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0</v>
      </c>
      <c r="I3291">
        <v>1</v>
      </c>
      <c r="J3291" t="str">
        <v>Bhuvneshwar</v>
      </c>
      <c r="K3291" t="str">
        <v>Saturday (11-10-2025)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0</v>
      </c>
      <c r="I3292">
        <v>1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0</v>
      </c>
      <c r="I3293">
        <v>1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0</v>
      </c>
      <c r="I3294">
        <v>1</v>
      </c>
      <c r="J3294" t="str">
        <v>Gujrat</v>
      </c>
      <c r="K3294" t="str">
        <v>Saturday (11-10-2025)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0</v>
      </c>
      <c r="I3295">
        <v>1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0</v>
      </c>
      <c r="I3296">
        <v>1</v>
      </c>
      <c r="J3296" t="str">
        <v>Bhuvneshwar</v>
      </c>
      <c r="K3296" t="str">
        <v>Saturday (11-10-2025)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0</v>
      </c>
      <c r="I3297">
        <v>2</v>
      </c>
      <c r="J3297" t="str">
        <v>Banglore</v>
      </c>
      <c r="K3297" t="str">
        <v>Saturday (11-10-2025)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0</v>
      </c>
      <c r="I3298">
        <v>1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0</v>
      </c>
      <c r="I3299">
        <v>3</v>
      </c>
      <c r="J3299" t="str">
        <v>Gujrat</v>
      </c>
      <c r="K3299" t="str">
        <v>Saturday (11-10-2025)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0</v>
      </c>
      <c r="I3301">
        <v>1</v>
      </c>
      <c r="J3301" t="str">
        <v>Telangana</v>
      </c>
      <c r="K3301" t="str">
        <v>Saturday (11-10-2025)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0</v>
      </c>
      <c r="I3302">
        <v>1</v>
      </c>
      <c r="J3302" t="str">
        <v>Bhuvneshwar</v>
      </c>
      <c r="K3302" t="str">
        <v>Saturday (11-10-2025)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0</v>
      </c>
      <c r="I3303">
        <v>3</v>
      </c>
      <c r="J3303" t="str">
        <v>Gujrat</v>
      </c>
      <c r="K3303" t="str">
        <v>Saturday (11-10-2025)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0</v>
      </c>
      <c r="I3304">
        <v>1</v>
      </c>
      <c r="J3304" t="str">
        <v>Banglore</v>
      </c>
      <c r="K3304" t="str">
        <v>Saturday (11-10-2025)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0</v>
      </c>
      <c r="I3306">
        <v>1</v>
      </c>
      <c r="J3306" t="str">
        <v>Delhi</v>
      </c>
      <c r="K3306" t="str">
        <v>Priyanka Madam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0</v>
      </c>
      <c r="I3307">
        <v>5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0</v>
      </c>
      <c r="I3308">
        <v>1</v>
      </c>
      <c r="J3308" t="str">
        <v>Gujrat</v>
      </c>
      <c r="K3308" t="str">
        <v>Saturday (11-10-2025)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0</v>
      </c>
      <c r="I3309">
        <v>1</v>
      </c>
      <c r="J3309" t="str">
        <v>Banglore</v>
      </c>
      <c r="K3309" t="str">
        <v>Saturday (11-10-2025)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0</v>
      </c>
      <c r="I3310">
        <v>2</v>
      </c>
      <c r="J3310" t="str">
        <v>Gujrat</v>
      </c>
      <c r="K3310" t="str">
        <v>Saturday (11-10-2025)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0</v>
      </c>
      <c r="I3312">
        <v>1</v>
      </c>
      <c r="J3312" t="str">
        <v>Banglore</v>
      </c>
      <c r="K3312" t="str">
        <v>Saturday (11-10-2025)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0</v>
      </c>
      <c r="I3314">
        <v>1</v>
      </c>
      <c r="J3314" t="str">
        <v>Bhuvneshwar</v>
      </c>
      <c r="K3314" t="str">
        <v>Saturday (11-10-2025)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0</v>
      </c>
      <c r="I3315">
        <v>1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0</v>
      </c>
      <c r="I3316">
        <v>5</v>
      </c>
      <c r="J3316" t="str">
        <v>Gujrat</v>
      </c>
      <c r="K3316" t="str">
        <v>Saturday (11-10-2025)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0</v>
      </c>
      <c r="I3318">
        <v>2</v>
      </c>
      <c r="J3318" t="str">
        <v>Gujrat</v>
      </c>
      <c r="K3318" t="str">
        <v>Saturday (11-10-2025)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0</v>
      </c>
      <c r="I3319">
        <v>1</v>
      </c>
      <c r="J3319" t="str">
        <v>Bhuvneshwar</v>
      </c>
      <c r="K3319" t="str">
        <v>Saturday (11-10-2025)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0</v>
      </c>
      <c r="I3323">
        <v>1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0</v>
      </c>
      <c r="I3324">
        <v>1</v>
      </c>
      <c r="J3324" t="str">
        <v>Gujrat</v>
      </c>
      <c r="K3324" t="str">
        <v>Saturday (11-10-2025)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0</v>
      </c>
      <c r="I3325">
        <v>1</v>
      </c>
      <c r="J3325" t="str">
        <v>Lucknow</v>
      </c>
      <c r="K3325" t="str">
        <v>Saturday (11-10-2025)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0</v>
      </c>
      <c r="I3326">
        <v>3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0</v>
      </c>
      <c r="I3327">
        <v>1</v>
      </c>
      <c r="J3327" t="str">
        <v>Gujrat</v>
      </c>
      <c r="K3327" t="str">
        <v>Saturday (11-10-2025)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0</v>
      </c>
      <c r="I3329">
        <v>1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0</v>
      </c>
      <c r="I3330">
        <v>1</v>
      </c>
      <c r="J3330" t="str">
        <v>Bhuvneshwar</v>
      </c>
      <c r="K3330" t="str">
        <v>Saturday (11-10-2025)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0</v>
      </c>
      <c r="I3331">
        <v>1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0</v>
      </c>
      <c r="I3332">
        <v>2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0</v>
      </c>
      <c r="I3333">
        <v>2</v>
      </c>
      <c r="J3333" t="str">
        <v>Gujrat</v>
      </c>
      <c r="K3333" t="str">
        <v>Saturday (11-10-2025)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0</v>
      </c>
      <c r="I3334">
        <v>1</v>
      </c>
      <c r="J3334" t="str">
        <v>Banglore</v>
      </c>
      <c r="K3334" t="str">
        <v>Saturday (11-10-2025)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0</v>
      </c>
      <c r="I3335">
        <v>2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0</v>
      </c>
      <c r="I3336">
        <v>2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0</v>
      </c>
      <c r="I3337">
        <v>2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0</v>
      </c>
      <c r="I3338">
        <v>2</v>
      </c>
      <c r="J3338" t="str">
        <v>Gujrat</v>
      </c>
      <c r="K3338" t="str">
        <v>Saturday (11-10-2025)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0</v>
      </c>
      <c r="I3339">
        <v>1</v>
      </c>
      <c r="J3339" t="str">
        <v>Bhuvneshwar</v>
      </c>
      <c r="K3339" t="str">
        <v>Saturday (11-10-2025)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0</v>
      </c>
      <c r="I3340">
        <v>1</v>
      </c>
      <c r="J3340" t="str">
        <v>Banglore</v>
      </c>
      <c r="K3340" t="str">
        <v>Saturday (11-10-2025)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0</v>
      </c>
      <c r="I3341">
        <v>2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0</v>
      </c>
      <c r="I3342">
        <v>2</v>
      </c>
      <c r="J3342" t="str">
        <v>Gujrat</v>
      </c>
      <c r="K3342" t="str">
        <v>Saturday (11-10-2025)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0</v>
      </c>
      <c r="I3343">
        <v>1</v>
      </c>
      <c r="J3343" t="str">
        <v>Hyderabad</v>
      </c>
      <c r="K3343" t="str">
        <v>Saturday (11-10-2025)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0</v>
      </c>
      <c r="I3344">
        <v>1</v>
      </c>
      <c r="J3344" t="str">
        <v>Bhuvneshwar</v>
      </c>
      <c r="K3344" t="str">
        <v>Saturday (11-10-2025)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0</v>
      </c>
      <c r="I3345">
        <v>2</v>
      </c>
      <c r="J3345" t="str">
        <v>Mumbai</v>
      </c>
      <c r="K3345" t="str">
        <v>Saturday (11-10-2025)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0</v>
      </c>
      <c r="I3346">
        <v>1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0</v>
      </c>
      <c r="I3347">
        <v>1</v>
      </c>
      <c r="J3347" t="str">
        <v>Delhi</v>
      </c>
      <c r="K3347" t="str">
        <v>Priyanka Madam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 t="str">
        <v>Saturday (11-10-2025)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0</v>
      </c>
      <c r="I3355">
        <v>1</v>
      </c>
      <c r="J3355" t="str">
        <v>Telangana</v>
      </c>
      <c r="K3355" t="str">
        <v>Saturday (11-10-2025)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0</v>
      </c>
      <c r="I3356">
        <v>1</v>
      </c>
      <c r="J3356" t="str">
        <v>Hyderabad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0</v>
      </c>
      <c r="I3357">
        <v>5</v>
      </c>
      <c r="J3357" t="str">
        <v>Gujrat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Bhuvneshwar</v>
      </c>
      <c r="K3358" t="str">
        <v>Saturday (11-10-2025)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0</v>
      </c>
      <c r="I3359">
        <v>1</v>
      </c>
      <c r="J3359" t="str">
        <v>Hyderabad</v>
      </c>
      <c r="K3359" t="str">
        <v>Saturday (11-10-2025)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0</v>
      </c>
      <c r="I3360">
        <v>1</v>
      </c>
      <c r="J3360" t="str">
        <v>Bhuvneshwar</v>
      </c>
      <c r="K3360" t="str">
        <v>Saturday (11-10-2025)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0</v>
      </c>
      <c r="I3361">
        <v>1</v>
      </c>
      <c r="J3361" t="str">
        <v>Lucknow</v>
      </c>
      <c r="K3361" t="str">
        <v>Saturday (11-10-2025)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0</v>
      </c>
      <c r="I3362">
        <v>1</v>
      </c>
      <c r="J3362" t="str">
        <v>Banglore</v>
      </c>
      <c r="K3362" t="str">
        <v>Saturday (11-10-2025)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0</v>
      </c>
      <c r="I3363">
        <v>1</v>
      </c>
      <c r="J3363" t="str">
        <v>Bhuvneshwar</v>
      </c>
      <c r="K3363" t="str">
        <v>Saturday (11-10-2025)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0</v>
      </c>
      <c r="I3364">
        <v>2</v>
      </c>
      <c r="J3364" t="str">
        <v>Gujrat</v>
      </c>
      <c r="K3364" t="str">
        <v>Saturday (11-10-2025)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0</v>
      </c>
      <c r="I3365">
        <v>1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0</v>
      </c>
      <c r="I3366">
        <v>1</v>
      </c>
      <c r="J3366" t="str">
        <v>Bhuvneshwar</v>
      </c>
      <c r="K3366" t="str">
        <v>Saturday (11-10-2025)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0</v>
      </c>
      <c r="I3368">
        <v>20</v>
      </c>
      <c r="J3368" t="str">
        <v>Gujrat</v>
      </c>
      <c r="K3368" t="str">
        <v>Saturday (11-10-2025)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0</v>
      </c>
      <c r="I3369">
        <v>1</v>
      </c>
      <c r="J3369" t="str">
        <v>Bhuvneshwar</v>
      </c>
      <c r="K3369" t="str">
        <v>Saturday (11-10-2025)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0</v>
      </c>
      <c r="I3370">
        <v>1</v>
      </c>
      <c r="J3370" t="str">
        <v>Hyderabad</v>
      </c>
      <c r="K3370" t="str">
        <v>Saturday (11-10-2025)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0</v>
      </c>
      <c r="I3371">
        <v>1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0</v>
      </c>
      <c r="I3372">
        <v>1</v>
      </c>
      <c r="J3372" t="str">
        <v>Gujrat</v>
      </c>
      <c r="K3372" t="str">
        <v>Saturday (11-10-2025)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0</v>
      </c>
      <c r="I3373">
        <v>1</v>
      </c>
      <c r="J3373" t="str">
        <v>Banglore</v>
      </c>
      <c r="K3373" t="str">
        <v>Saturday (11-10-2025)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0</v>
      </c>
      <c r="I3374">
        <v>1</v>
      </c>
      <c r="J3374" t="str">
        <v>Bhuvneshwar</v>
      </c>
      <c r="K3374" t="str">
        <v>Saturday (11-10-2025)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0</v>
      </c>
      <c r="I3375">
        <v>2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0</v>
      </c>
      <c r="I3376">
        <v>2</v>
      </c>
      <c r="J3376" t="str">
        <v>Gujrat</v>
      </c>
      <c r="K3376" t="str">
        <v>Saturday (11-10-2025)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0</v>
      </c>
      <c r="I3377">
        <v>1</v>
      </c>
      <c r="J3377" t="str">
        <v>Hyderabad</v>
      </c>
      <c r="K3377" t="str">
        <v>Saturday (11-10-2025)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0</v>
      </c>
      <c r="I3378">
        <v>1</v>
      </c>
      <c r="J3378" t="str">
        <v>Gujrat</v>
      </c>
      <c r="K3378" t="str">
        <v>Saturday (11-10-2025)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0</v>
      </c>
      <c r="I3381">
        <v>1</v>
      </c>
      <c r="J3381" t="str">
        <v>Lucknow</v>
      </c>
      <c r="K3381" t="str">
        <v>Saturday (11-10-2025)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0</v>
      </c>
      <c r="I3383">
        <v>1</v>
      </c>
      <c r="J3383" t="str">
        <v>Banglore</v>
      </c>
      <c r="K3383" t="str">
        <v>Saturday (11-10-2025)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0</v>
      </c>
      <c r="I3384">
        <v>1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0</v>
      </c>
      <c r="I3385">
        <v>1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0</v>
      </c>
      <c r="I3386">
        <v>1</v>
      </c>
      <c r="J3386" t="str">
        <v>Gujrat</v>
      </c>
      <c r="K3386" t="str">
        <v>Saturday (11-10-2025)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0</v>
      </c>
      <c r="I3387">
        <v>1</v>
      </c>
      <c r="J3387" t="str">
        <v>Banglore</v>
      </c>
      <c r="K3387" t="str">
        <v>Saturday (11-10-2025)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0</v>
      </c>
      <c r="I3388">
        <v>1</v>
      </c>
      <c r="J3388" t="str">
        <v>Kerala</v>
      </c>
      <c r="K3388" t="str">
        <v>Saturday (11-10-2025)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0</v>
      </c>
      <c r="I3389">
        <v>1</v>
      </c>
      <c r="J3389" t="str">
        <v>Pune</v>
      </c>
      <c r="K3389" t="str">
        <v>Saturday (11-10-2025)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0</v>
      </c>
      <c r="I3391">
        <v>10</v>
      </c>
      <c r="J3391" t="str">
        <v>Gujrat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0</v>
      </c>
      <c r="I3393">
        <v>2</v>
      </c>
      <c r="J3393" t="str">
        <v>Gujrat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0</v>
      </c>
      <c r="I3394">
        <v>2</v>
      </c>
      <c r="J3394" t="str">
        <v>Mumbai</v>
      </c>
      <c r="K3394">
        <v>0</v>
      </c>
    </row>
    <row r="3395" spans="1:11" x14ac:dyDescent="0.25">
      <c r="A3395">
        <v>0</v>
      </c>
      <c r="B3395">
        <v>0</v>
      </c>
      <c r="C3395">
        <v>0</v>
      </c>
      <c r="D3395" s="6">
        <v>0</v>
      </c>
      <c r="E3395" s="6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3444</v>
      </c>
      <c r="D1" s="50" t="s">
        <v>6</v>
      </c>
      <c r="E1" s="50" t="s">
        <v>3445</v>
      </c>
      <c r="F1" s="50" t="s">
        <v>2534</v>
      </c>
      <c r="G1" s="50" t="s">
        <v>3446</v>
      </c>
      <c r="H1" s="50"/>
      <c r="I1" s="50" t="s">
        <v>3447</v>
      </c>
      <c r="J1" s="50" t="s">
        <v>3449</v>
      </c>
      <c r="K1" s="50" t="s">
        <v>3448</v>
      </c>
      <c r="L1" s="50" t="s">
        <v>3450</v>
      </c>
    </row>
    <row r="2" spans="1:12" x14ac:dyDescent="0.25">
      <c r="A2" s="25" t="str">
        <v>BioLegend</v>
      </c>
      <c r="B2" s="25">
        <f ca="1">SUMIF('Report 2'!A:N,'Brand Wise Report'!A2,'Report 2'!G:G)</f>
        <v>3365</v>
      </c>
      <c r="C2" s="25">
        <f ca="1">SUMIF('Report 2'!A:N,'Brand Wise Report'!A2,'Report 2'!L:L)</f>
        <v>50461705.359999813</v>
      </c>
      <c r="D2" s="25">
        <f ca="1">SUMIF('Report 2'!A:N,'Brand Wise Report'!A2,'Report 2'!H:H)</f>
        <v>3125</v>
      </c>
      <c r="E2" s="25">
        <f ca="1">SUMIF('Report 2'!A:N,'Brand Wise Report'!A2,'Report 2'!M:M)</f>
        <v>49834671.626666501</v>
      </c>
      <c r="F2" s="25">
        <f ca="1">SUMIF('Report 2'!A:N,'Brand Wise Report'!A2,'Report 2'!I:I)</f>
        <v>240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41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199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256</v>
      </c>
      <c r="E3" s="25">
        <f ca="1">SUMIF('Report 2'!A:N,'Brand Wise Report'!A3,'Report 2'!M:M)</f>
        <v>8697595.2800000086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93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14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14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56</v>
      </c>
      <c r="E33" s="25">
        <f ca="1">SUMIF('Report 2'!A:N,'Brand Wise Report'!A33,'Report 2'!M:M)</f>
        <v>426710</v>
      </c>
      <c r="F33" s="25">
        <f ca="1">SUMIF('Report 2'!A:N,'Brand Wise Report'!A33,'Report 2'!I:I)</f>
        <v>93</v>
      </c>
      <c r="G33" s="25">
        <f ca="1">SUMIF('Report 2'!A:N,'Brand Wise Report'!A33,'Report 2'!N:N)</f>
        <v>392670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6</v>
      </c>
      <c r="L33" s="25">
        <f>SUMIFS('Report 2'!N:N,'Report 2'!A:A,A33,'Report 2'!J:J,"&lt;&gt;stock")</f>
        <v>47000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3451</v>
      </c>
      <c r="B39" s="50">
        <f t="shared" ref="B39:G39" ca="1" si="0">SUM(B2:B38)</f>
        <v>4576</v>
      </c>
      <c r="C39" s="50">
        <f t="shared" ca="1" si="0"/>
        <v>83937412.629999816</v>
      </c>
      <c r="D39" s="50">
        <f t="shared" ca="1" si="0"/>
        <v>4102</v>
      </c>
      <c r="E39" s="50">
        <f t="shared" ca="1" si="0"/>
        <v>80774518.036666512</v>
      </c>
      <c r="F39" s="50">
        <f t="shared" ca="1" si="0"/>
        <v>474</v>
      </c>
      <c r="G39" s="50">
        <f t="shared" ca="1" si="0"/>
        <v>3162894.5933333333</v>
      </c>
      <c r="H39" s="50"/>
      <c r="I39" s="50">
        <f>SUM(I2:I38)</f>
        <v>232</v>
      </c>
      <c r="J39" s="50">
        <f>SUM(J2:J38)</f>
        <v>2157095.58</v>
      </c>
      <c r="K39" s="50">
        <f>SUM(K2:K38)</f>
        <v>242</v>
      </c>
      <c r="L39" s="50">
        <f>SUM(L2:L38)</f>
        <v>1005799.0133333333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>
        <v>0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>
        <v>0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 t="str">
        <v>Dispatch Date</v>
      </c>
      <c r="B411" s="1" t="str">
        <v>Awb Number</v>
      </c>
      <c r="C411" s="1" t="str">
        <v>Docket Status</v>
      </c>
      <c r="D411" s="1" t="str">
        <v>Customer name</v>
      </c>
      <c r="E411" s="1" t="str">
        <v>Other</v>
      </c>
      <c r="F411" s="1" t="str">
        <v>Dispatch Date</v>
      </c>
      <c r="G411" s="2"/>
      <c r="H411" s="1"/>
    </row>
    <row r="412" spans="1:8" x14ac:dyDescent="0.25">
      <c r="A412" s="2">
        <v>45812</v>
      </c>
      <c r="B412" s="1" t="str">
        <v>BY HAND</v>
      </c>
      <c r="C412" s="1" t="str">
        <v>PRIYANKA MADAM</v>
      </c>
      <c r="D412" s="1" t="str">
        <v>ICGEB</v>
      </c>
      <c r="E412" s="1" t="str">
        <v>Other</v>
      </c>
      <c r="F412" s="1" t="str">
        <v>Wednesday</v>
      </c>
      <c r="G412" s="2"/>
      <c r="H412" s="1"/>
    </row>
    <row r="413" spans="1:8" x14ac:dyDescent="0.25">
      <c r="A413" s="2">
        <v>45840</v>
      </c>
      <c r="B413" s="1" t="str">
        <v>BY PORTER</v>
      </c>
      <c r="C413" s="1" t="str">
        <v>BY PORTER</v>
      </c>
      <c r="D413" s="1" t="str">
        <v>NDTL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45894</v>
      </c>
      <c r="B414" s="1" t="str">
        <v>D3001955194</v>
      </c>
      <c r="C414" s="1" t="str">
        <v>Delivered</v>
      </c>
      <c r="D414" s="1" t="str">
        <v>IISER MOHALI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45846</v>
      </c>
      <c r="B415" s="1" t="str">
        <v>D3001996933</v>
      </c>
      <c r="C415" s="1" t="str">
        <v>Delivered</v>
      </c>
      <c r="D415" s="1" t="str">
        <v>VECTOR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45846</v>
      </c>
      <c r="B416" s="1" t="str">
        <v>D3001996934</v>
      </c>
      <c r="C416" s="1" t="str">
        <v>Delivered</v>
      </c>
      <c r="D416" s="1" t="str">
        <v>BIO SYSTEMS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D3001996935</v>
      </c>
      <c r="C417" s="1" t="str">
        <v>Delivered</v>
      </c>
      <c r="D417" s="1" t="str">
        <v>Medlife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45880</v>
      </c>
      <c r="B418" s="1" t="str">
        <v>D3001997013</v>
      </c>
      <c r="C418" s="1" t="str">
        <v>Delivered</v>
      </c>
      <c r="D418" s="1" t="str">
        <v>RESEARCH WORLD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45880</v>
      </c>
      <c r="B419" s="1" t="str">
        <v>D3001997014</v>
      </c>
      <c r="C419" s="1" t="str">
        <v>Delivered</v>
      </c>
      <c r="D419" s="1" t="str">
        <v>IMTECH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D3001997015</v>
      </c>
      <c r="C420" t="str">
        <v>Delivered</v>
      </c>
      <c r="D420" t="str">
        <v>IIT-ROORKE</v>
      </c>
      <c r="E420" t="str">
        <v>DTDC</v>
      </c>
      <c r="F420" t="str">
        <v>Monday</v>
      </c>
    </row>
    <row r="421" spans="1:8" x14ac:dyDescent="0.25">
      <c r="A421" s="6">
        <v>45887</v>
      </c>
      <c r="B421" t="str">
        <v>D3001997017</v>
      </c>
      <c r="C421" t="str">
        <v>Delivered</v>
      </c>
      <c r="D421" t="str">
        <v>Essence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D3001997018</v>
      </c>
      <c r="C422" t="str">
        <v>Delivered</v>
      </c>
      <c r="D422" t="str">
        <v>MEDLIFE</v>
      </c>
      <c r="E422" t="str">
        <v>DTDC</v>
      </c>
      <c r="F422" t="str">
        <v>Monday</v>
      </c>
    </row>
    <row r="423" spans="1:8" x14ac:dyDescent="0.25">
      <c r="A423" s="6">
        <v>45836</v>
      </c>
      <c r="B423" t="str">
        <v>D3002213696</v>
      </c>
      <c r="C423" t="str">
        <v>Delivered</v>
      </c>
      <c r="D423" t="str">
        <v>SOHST</v>
      </c>
      <c r="E423" t="str">
        <v>DTDC</v>
      </c>
      <c r="F423" t="str">
        <v>Saturday</v>
      </c>
    </row>
    <row r="424" spans="1:8" x14ac:dyDescent="0.25">
      <c r="A424" s="6">
        <v>45846</v>
      </c>
      <c r="B424" t="str">
        <v>D3002213697</v>
      </c>
      <c r="C424" t="str">
        <v>Delivered</v>
      </c>
      <c r="D424" t="str">
        <v>RESEARCH</v>
      </c>
      <c r="E424" t="str">
        <v>DTDC</v>
      </c>
      <c r="F424" t="str">
        <v>Tuesday</v>
      </c>
    </row>
    <row r="425" spans="1:8" x14ac:dyDescent="0.25">
      <c r="A425" s="6">
        <v>45832</v>
      </c>
      <c r="B425" t="str">
        <v>D3002213704</v>
      </c>
      <c r="C425" t="str">
        <v>Delivered</v>
      </c>
      <c r="D425" t="str">
        <v>MEDLIFE</v>
      </c>
      <c r="E425" t="str">
        <v>DTDC</v>
      </c>
      <c r="F425" t="str">
        <v>Tuesday</v>
      </c>
    </row>
    <row r="426" spans="1:8" x14ac:dyDescent="0.25">
      <c r="A426" s="6">
        <v>45829</v>
      </c>
      <c r="B426" t="str">
        <v>D3002213705</v>
      </c>
      <c r="C426" t="str">
        <v>Delivered</v>
      </c>
      <c r="D426" t="str">
        <v>Imtech</v>
      </c>
      <c r="E426" t="str">
        <v>DTDC</v>
      </c>
      <c r="F426" t="str">
        <v>Saturday</v>
      </c>
    </row>
    <row r="427" spans="1:8" x14ac:dyDescent="0.25">
      <c r="A427" s="6">
        <v>45867</v>
      </c>
      <c r="B427" t="str">
        <v>D3002709220</v>
      </c>
      <c r="C427" t="str">
        <v>Delivered</v>
      </c>
      <c r="D427" t="str">
        <v>IMTECH</v>
      </c>
      <c r="E427" t="str">
        <v>DTDC</v>
      </c>
      <c r="F427" t="str">
        <v>Tuesday</v>
      </c>
    </row>
    <row r="428" spans="1:8" x14ac:dyDescent="0.25">
      <c r="A428" s="6">
        <v>45852</v>
      </c>
      <c r="B428" t="str">
        <v>D3002709675</v>
      </c>
      <c r="C428" t="str">
        <v>Delivered</v>
      </c>
      <c r="D428" t="str">
        <v>Medlife</v>
      </c>
      <c r="E428" t="str">
        <v>DTDC</v>
      </c>
      <c r="F428" t="str">
        <v>Monday</v>
      </c>
    </row>
    <row r="429" spans="1:8" x14ac:dyDescent="0.25">
      <c r="A429" s="6">
        <v>45852</v>
      </c>
      <c r="B429" t="str">
        <v>D3002709676</v>
      </c>
      <c r="C429" t="str">
        <v>Delivered</v>
      </c>
      <c r="D429" t="str">
        <v>IMTECH</v>
      </c>
      <c r="E429" t="str">
        <v>DTDC</v>
      </c>
      <c r="F429" t="str">
        <v>Monday</v>
      </c>
    </row>
    <row r="430" spans="1:8" x14ac:dyDescent="0.25">
      <c r="A430" s="6">
        <v>45860</v>
      </c>
      <c r="B430" t="str">
        <v>D3002709684</v>
      </c>
      <c r="C430" t="str">
        <v>Delivered</v>
      </c>
      <c r="D430" t="str">
        <v>IMTECH</v>
      </c>
      <c r="E430" t="str">
        <v>DTDC</v>
      </c>
      <c r="F430" t="str">
        <v>Tuesday</v>
      </c>
    </row>
    <row r="431" spans="1:8" x14ac:dyDescent="0.25">
      <c r="A431" s="6">
        <v>45860</v>
      </c>
      <c r="B431" t="str">
        <v>D3002709685</v>
      </c>
      <c r="C431" t="str">
        <v>Delivered</v>
      </c>
      <c r="D431" t="str">
        <v>Essence</v>
      </c>
      <c r="E431" t="str">
        <v>DTDC</v>
      </c>
      <c r="F431" t="str">
        <v>Tuesday</v>
      </c>
    </row>
    <row r="432" spans="1:8" x14ac:dyDescent="0.25">
      <c r="A432" s="6">
        <v>45867</v>
      </c>
      <c r="B432" t="str">
        <v>D3002864036</v>
      </c>
      <c r="C432" t="str">
        <v>Delivered</v>
      </c>
      <c r="D432" t="str">
        <v>MEDLIFE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D3002864037</v>
      </c>
      <c r="C433" t="str">
        <v>Delivered</v>
      </c>
      <c r="D433" t="str">
        <v>IMTECH</v>
      </c>
      <c r="E433" t="str">
        <v>DTDC</v>
      </c>
      <c r="F433" t="str">
        <v>Tuesday</v>
      </c>
    </row>
    <row r="434" spans="1:6" x14ac:dyDescent="0.25">
      <c r="A434" s="6">
        <v>45873</v>
      </c>
      <c r="B434" t="str">
        <v>D3002864041</v>
      </c>
      <c r="C434" t="str">
        <v>Delivered</v>
      </c>
      <c r="D434" t="str">
        <v>POOJA TRADERS</v>
      </c>
      <c r="E434" t="str">
        <v>DTDC</v>
      </c>
      <c r="F434" t="str">
        <v>Monday</v>
      </c>
    </row>
    <row r="435" spans="1:6" x14ac:dyDescent="0.25">
      <c r="A435" s="6">
        <v>45871</v>
      </c>
      <c r="B435" t="str">
        <v>D3002864042</v>
      </c>
      <c r="C435" t="str">
        <v>Delivered</v>
      </c>
      <c r="D435" t="str">
        <v>Medlife</v>
      </c>
      <c r="E435" t="str">
        <v>DTDC</v>
      </c>
      <c r="F435" t="str">
        <v>Saturday</v>
      </c>
    </row>
    <row r="436" spans="1:6" x14ac:dyDescent="0.25">
      <c r="A436" s="6">
        <v>45875</v>
      </c>
      <c r="B436" t="str">
        <v>D3002864046</v>
      </c>
      <c r="C436" t="str">
        <v>Delivered</v>
      </c>
      <c r="D436" t="str">
        <v>MEDLIFE</v>
      </c>
      <c r="E436" t="str">
        <v>DTDC</v>
      </c>
      <c r="F436" t="str">
        <v>Wednesday</v>
      </c>
    </row>
    <row r="437" spans="1:6" x14ac:dyDescent="0.25">
      <c r="A437" s="6">
        <v>45901</v>
      </c>
      <c r="B437" t="str">
        <v>D3002950334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D3002950414</v>
      </c>
      <c r="C438" t="str">
        <v>Delivered</v>
      </c>
      <c r="D438" t="str">
        <v>RESEARCH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D3002950415</v>
      </c>
      <c r="C439" t="str">
        <v>Delivered</v>
      </c>
      <c r="D439" t="str">
        <v>IISER MOHALI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D3002950416</v>
      </c>
      <c r="C440" t="str">
        <v>Delivered</v>
      </c>
      <c r="D440" t="str">
        <v>VECTOR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D3002950417</v>
      </c>
      <c r="C441" t="str">
        <v>Delivered</v>
      </c>
      <c r="D441" t="str">
        <v>ESSENCE</v>
      </c>
      <c r="E441" t="str">
        <v>DTDC</v>
      </c>
      <c r="F441" t="str">
        <v>Monday</v>
      </c>
    </row>
    <row r="442" spans="1:6" x14ac:dyDescent="0.25">
      <c r="A442" s="6">
        <v>45913</v>
      </c>
      <c r="B442" t="str">
        <v>D3003568451</v>
      </c>
      <c r="C442" t="str">
        <v>Delivered</v>
      </c>
      <c r="D442" t="str">
        <v>MEDLIFE</v>
      </c>
      <c r="E442" t="str">
        <v>DTDC</v>
      </c>
      <c r="F442" t="str">
        <v>Saturday</v>
      </c>
    </row>
    <row r="443" spans="1:6" x14ac:dyDescent="0.25">
      <c r="A443" s="6">
        <v>45915</v>
      </c>
      <c r="B443" t="str">
        <v>D3003568486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45915</v>
      </c>
      <c r="B444" t="str">
        <v>D3003568487</v>
      </c>
      <c r="C444" t="str">
        <v>Delivered</v>
      </c>
      <c r="D444" t="str">
        <v>RESEARCH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D3003568488</v>
      </c>
      <c r="C445" t="str">
        <v>Delivered</v>
      </c>
      <c r="D445" t="str">
        <v>VECTOR</v>
      </c>
      <c r="E445" t="str">
        <v>DTDC</v>
      </c>
      <c r="F445" t="str">
        <v>Monday</v>
      </c>
    </row>
    <row r="446" spans="1:6" x14ac:dyDescent="0.25">
      <c r="A446" s="6">
        <v>45927</v>
      </c>
      <c r="B446" t="str">
        <v>D3003710005</v>
      </c>
      <c r="C446" t="str">
        <v>Delivered</v>
      </c>
      <c r="D446" t="str">
        <v>INFINITY</v>
      </c>
      <c r="E446" t="str">
        <v>DTDC</v>
      </c>
      <c r="F446" t="str">
        <v>Saturday</v>
      </c>
    </row>
    <row r="447" spans="1:6" x14ac:dyDescent="0.25">
      <c r="A447" s="6">
        <v>45927</v>
      </c>
      <c r="B447" t="str">
        <v>D3003710006</v>
      </c>
      <c r="C447" t="str">
        <v>Delivered</v>
      </c>
      <c r="D447" t="str">
        <v>MEDLIFE</v>
      </c>
      <c r="E447" t="str">
        <v>DTDC</v>
      </c>
      <c r="F447" t="str">
        <v>Saturday</v>
      </c>
    </row>
    <row r="448" spans="1:6" x14ac:dyDescent="0.25">
      <c r="A448" s="6">
        <v>45934</v>
      </c>
      <c r="B448" t="str">
        <v>D3003710010</v>
      </c>
      <c r="C448" t="str">
        <v>Delivered</v>
      </c>
      <c r="D448" t="str">
        <v>Vector</v>
      </c>
      <c r="E448" t="str">
        <v>DTDC</v>
      </c>
      <c r="F448" t="str">
        <v>Saturday</v>
      </c>
    </row>
    <row r="449" spans="1:6" x14ac:dyDescent="0.25">
      <c r="A449" s="6">
        <v>45937</v>
      </c>
      <c r="B449" t="str">
        <v>D3003710012</v>
      </c>
      <c r="C449">
        <v>0</v>
      </c>
      <c r="D449" t="str">
        <v>PATANJALI</v>
      </c>
      <c r="E449" t="str">
        <v>DTDC</v>
      </c>
      <c r="F449" t="str">
        <v>Tuesday</v>
      </c>
    </row>
    <row r="450" spans="1:6" x14ac:dyDescent="0.25">
      <c r="A450" s="6">
        <v>45937</v>
      </c>
      <c r="B450" t="str">
        <v>D3003710013</v>
      </c>
      <c r="C450" t="str">
        <v>Delivered</v>
      </c>
      <c r="D450" t="str">
        <v>MEDLIFE</v>
      </c>
      <c r="E450" t="str">
        <v>DTDC</v>
      </c>
      <c r="F450" t="str">
        <v>Tuesday</v>
      </c>
    </row>
    <row r="451" spans="1:6" x14ac:dyDescent="0.25">
      <c r="A451" s="6">
        <v>45936</v>
      </c>
      <c r="B451" t="str">
        <v>D3003710017</v>
      </c>
      <c r="C451">
        <v>0</v>
      </c>
      <c r="D451" t="str">
        <v>IISER MOHALI</v>
      </c>
      <c r="E451" t="str">
        <v>DTDC</v>
      </c>
      <c r="F451" t="str">
        <v>Monday</v>
      </c>
    </row>
    <row r="452" spans="1:6" x14ac:dyDescent="0.25">
      <c r="A452" s="6">
        <v>45933</v>
      </c>
      <c r="B452" t="str">
        <v>D3003710018</v>
      </c>
      <c r="C452" t="str">
        <v>Delivered</v>
      </c>
      <c r="D452" t="str">
        <v>Aiims Bhatinda</v>
      </c>
      <c r="E452" t="str">
        <v>DTDC</v>
      </c>
      <c r="F452" t="str">
        <v>Friday</v>
      </c>
    </row>
    <row r="453" spans="1:6" x14ac:dyDescent="0.25">
      <c r="A453" s="6">
        <v>45868</v>
      </c>
      <c r="B453" t="str">
        <v>Expired</v>
      </c>
      <c r="C453" t="str">
        <v>Expired</v>
      </c>
      <c r="D453" t="str">
        <v>EXPIRED</v>
      </c>
      <c r="E453" t="str">
        <v>Other</v>
      </c>
      <c r="F453" t="str">
        <v>Wednesday</v>
      </c>
    </row>
    <row r="454" spans="1:6" x14ac:dyDescent="0.25">
      <c r="A454" s="6">
        <v>45929</v>
      </c>
      <c r="B454" t="str">
        <v>PORTER</v>
      </c>
      <c r="C454" t="str">
        <v>PORTER</v>
      </c>
      <c r="D454" t="str">
        <v>Labex</v>
      </c>
      <c r="E454" t="str">
        <v>Other</v>
      </c>
      <c r="F454" t="str">
        <v>Monday</v>
      </c>
    </row>
    <row r="455" spans="1:6" x14ac:dyDescent="0.25">
      <c r="A455" s="6">
        <v>45854</v>
      </c>
      <c r="B455" t="str">
        <v>WILL BE BILLED</v>
      </c>
      <c r="C455" t="str">
        <v>PRIYANKA MADAM</v>
      </c>
      <c r="D455" t="str">
        <v>Aiims</v>
      </c>
      <c r="E455" t="str">
        <v>Other</v>
      </c>
      <c r="F455" t="str">
        <v>Wednesday</v>
      </c>
    </row>
    <row r="456" spans="1:6" x14ac:dyDescent="0.25">
      <c r="A456" s="6">
        <v>45859</v>
      </c>
      <c r="B456" t="str">
        <v>with M Bio</v>
      </c>
      <c r="C456" t="str">
        <v>With M Biotehc</v>
      </c>
      <c r="D456" t="str">
        <v>HKP</v>
      </c>
      <c r="E456" t="str">
        <v>Other</v>
      </c>
      <c r="F456" t="str">
        <v>Monday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2025-10-09T09:52:58Z</dcterms:modified>
  <cp:contentStatus/>
</cp:coreProperties>
</file>