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F6FC6C3-50F2-4EEF-9810-EA1DC40B091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24" i="20" l="1"/>
  <c r="E3414" i="1"/>
  <c r="X3413" i="1"/>
  <c r="AA3413" i="1" s="1"/>
  <c r="Z3413" i="1"/>
  <c r="AB3413" i="1"/>
  <c r="F3413" i="1" s="1"/>
  <c r="G3413" i="1" s="1"/>
  <c r="AC3413" i="1"/>
  <c r="X3414" i="1"/>
  <c r="Y3414" i="1" s="1"/>
  <c r="Z3414" i="1"/>
  <c r="AB3414" i="1"/>
  <c r="F3414" i="1" s="1"/>
  <c r="G3414" i="1" s="1"/>
  <c r="AC3414" i="1"/>
  <c r="V3413" i="1"/>
  <c r="V3414" i="1"/>
  <c r="L3414" i="1"/>
  <c r="L3413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X3131" i="1"/>
  <c r="Y3131" i="1" s="1"/>
  <c r="X3132" i="1"/>
  <c r="Y3132" i="1" s="1"/>
  <c r="X3136" i="1"/>
  <c r="AA3136" i="1" s="1"/>
  <c r="X3137" i="1"/>
  <c r="AA3137" i="1" s="1"/>
  <c r="X3139" i="1"/>
  <c r="Y3141" i="1"/>
  <c r="X3150" i="1"/>
  <c r="Y3150" i="1" s="1"/>
  <c r="X3151" i="1"/>
  <c r="AA3151" i="1" s="1"/>
  <c r="X3158" i="1"/>
  <c r="X3159" i="1"/>
  <c r="AA3159" i="1" s="1"/>
  <c r="AA3160" i="1"/>
  <c r="Y3164" i="1"/>
  <c r="X3167" i="1"/>
  <c r="AA3167" i="1" s="1"/>
  <c r="X3168" i="1"/>
  <c r="X3169" i="1"/>
  <c r="Y3169" i="1" s="1"/>
  <c r="X3170" i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Y3288" i="1" s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AA3336" i="1" s="1"/>
  <c r="X3337" i="1"/>
  <c r="AA3337" i="1" s="1"/>
  <c r="X3338" i="1"/>
  <c r="AA3338" i="1" s="1"/>
  <c r="X3339" i="1"/>
  <c r="AA3339" i="1" s="1"/>
  <c r="X3340" i="1"/>
  <c r="AA3340" i="1" s="1"/>
  <c r="X3341" i="1"/>
  <c r="AA3341" i="1" s="1"/>
  <c r="X3342" i="1"/>
  <c r="Y3342" i="1" s="1"/>
  <c r="X3343" i="1"/>
  <c r="AA3343" i="1" s="1"/>
  <c r="X3344" i="1"/>
  <c r="AA3344" i="1" s="1"/>
  <c r="X3345" i="1"/>
  <c r="Y3345" i="1" s="1"/>
  <c r="X3346" i="1"/>
  <c r="Y3346" i="1" s="1"/>
  <c r="X3347" i="1"/>
  <c r="Y3347" i="1" s="1"/>
  <c r="X3348" i="1"/>
  <c r="AA3348" i="1" s="1"/>
  <c r="X3349" i="1"/>
  <c r="AA3349" i="1" s="1"/>
  <c r="X3350" i="1"/>
  <c r="AA3350" i="1" s="1"/>
  <c r="X3351" i="1"/>
  <c r="Y3351" i="1" s="1"/>
  <c r="X3352" i="1"/>
  <c r="AA3352" i="1" s="1"/>
  <c r="X3353" i="1"/>
  <c r="AA3353" i="1" s="1"/>
  <c r="X3354" i="1"/>
  <c r="Y3354" i="1" s="1"/>
  <c r="X3355" i="1"/>
  <c r="Y3355" i="1" s="1"/>
  <c r="X3356" i="1"/>
  <c r="AA3356" i="1" s="1"/>
  <c r="X3357" i="1"/>
  <c r="Y3357" i="1" s="1"/>
  <c r="X3358" i="1"/>
  <c r="Y3358" i="1" s="1"/>
  <c r="X3359" i="1"/>
  <c r="AA3359" i="1" s="1"/>
  <c r="X3360" i="1"/>
  <c r="X3361" i="1"/>
  <c r="Y3361" i="1" s="1"/>
  <c r="X3362" i="1"/>
  <c r="AA3362" i="1" s="1"/>
  <c r="X3363" i="1"/>
  <c r="Y3363" i="1" s="1"/>
  <c r="X3364" i="1"/>
  <c r="AA3364" i="1" s="1"/>
  <c r="X3366" i="1"/>
  <c r="AA3366" i="1" s="1"/>
  <c r="X3367" i="1"/>
  <c r="AA3367" i="1" s="1"/>
  <c r="X3368" i="1"/>
  <c r="Y3368" i="1" s="1"/>
  <c r="X3369" i="1"/>
  <c r="X3370" i="1"/>
  <c r="AA3370" i="1" s="1"/>
  <c r="X3371" i="1"/>
  <c r="AA3371" i="1" s="1"/>
  <c r="X3372" i="1"/>
  <c r="Y3372" i="1" s="1"/>
  <c r="X3373" i="1"/>
  <c r="AA3373" i="1" s="1"/>
  <c r="X3374" i="1"/>
  <c r="AA3374" i="1" s="1"/>
  <c r="X3375" i="1"/>
  <c r="Y3375" i="1" s="1"/>
  <c r="X3376" i="1"/>
  <c r="Y3376" i="1" s="1"/>
  <c r="X3377" i="1"/>
  <c r="AA3377" i="1" s="1"/>
  <c r="X3378" i="1"/>
  <c r="Y3378" i="1" s="1"/>
  <c r="X3379" i="1"/>
  <c r="Y3379" i="1" s="1"/>
  <c r="X3380" i="1"/>
  <c r="Y3380" i="1" s="1"/>
  <c r="X3381" i="1"/>
  <c r="AA3381" i="1" s="1"/>
  <c r="X3382" i="1"/>
  <c r="AA3382" i="1" s="1"/>
  <c r="X3383" i="1"/>
  <c r="AA3383" i="1" s="1"/>
  <c r="X3384" i="1"/>
  <c r="Y3384" i="1" s="1"/>
  <c r="X3385" i="1"/>
  <c r="AA3385" i="1" s="1"/>
  <c r="X3386" i="1"/>
  <c r="AA3386" i="1" s="1"/>
  <c r="X3387" i="1"/>
  <c r="AA3387" i="1" s="1"/>
  <c r="X3388" i="1"/>
  <c r="Y3388" i="1" s="1"/>
  <c r="X3389" i="1"/>
  <c r="AA3389" i="1" s="1"/>
  <c r="X3390" i="1"/>
  <c r="AA3390" i="1" s="1"/>
  <c r="X3391" i="1"/>
  <c r="Y3391" i="1" s="1"/>
  <c r="X3392" i="1"/>
  <c r="AA3392" i="1" s="1"/>
  <c r="X3393" i="1"/>
  <c r="AA3393" i="1" s="1"/>
  <c r="X3394" i="1"/>
  <c r="Y3394" i="1" s="1"/>
  <c r="X3395" i="1"/>
  <c r="Y3395" i="1" s="1"/>
  <c r="X3396" i="1"/>
  <c r="AA3396" i="1" s="1"/>
  <c r="X3397" i="1"/>
  <c r="AA3397" i="1" s="1"/>
  <c r="X3398" i="1"/>
  <c r="Y3398" i="1" s="1"/>
  <c r="X3399" i="1"/>
  <c r="AA3399" i="1" s="1"/>
  <c r="X3400" i="1"/>
  <c r="AA3400" i="1" s="1"/>
  <c r="X3401" i="1"/>
  <c r="AA3401" i="1" s="1"/>
  <c r="X3402" i="1"/>
  <c r="AA3402" i="1" s="1"/>
  <c r="X3403" i="1"/>
  <c r="AA3403" i="1" s="1"/>
  <c r="X3404" i="1"/>
  <c r="Y3404" i="1" s="1"/>
  <c r="X3405" i="1"/>
  <c r="AA3405" i="1" s="1"/>
  <c r="X3406" i="1"/>
  <c r="Y3406" i="1" s="1"/>
  <c r="X3407" i="1"/>
  <c r="Y3407" i="1" s="1"/>
  <c r="X3408" i="1"/>
  <c r="AA3408" i="1" s="1"/>
  <c r="X3409" i="1"/>
  <c r="Y3409" i="1" s="1"/>
  <c r="AA3410" i="1"/>
  <c r="X3411" i="1"/>
  <c r="AA3411" i="1" s="1"/>
  <c r="X3412" i="1"/>
  <c r="Y3412" i="1" s="1"/>
  <c r="AA24" i="1"/>
  <c r="Y3080" i="1"/>
  <c r="AA3125" i="1"/>
  <c r="AA3189" i="1"/>
  <c r="Y3238" i="1"/>
  <c r="Y3260" i="1"/>
  <c r="Y3300" i="1"/>
  <c r="AA3311" i="1"/>
  <c r="AA3316" i="1"/>
  <c r="AA3360" i="1"/>
  <c r="AA3369" i="1"/>
  <c r="Y3125" i="1"/>
  <c r="Y3137" i="1"/>
  <c r="X4" i="1"/>
  <c r="X3365" i="1"/>
  <c r="AA3365" i="1" s="1"/>
  <c r="O3124" i="1"/>
  <c r="Y3280" i="1"/>
  <c r="O2997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409" i="1"/>
  <c r="V3410" i="1"/>
  <c r="V3411" i="1"/>
  <c r="V3412" i="1"/>
  <c r="L3409" i="1"/>
  <c r="L3410" i="1"/>
  <c r="L3411" i="1"/>
  <c r="L3412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Y3293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A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Y3366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A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Y3402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Y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A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Y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Y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Y3203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Y3390" i="1" l="1"/>
  <c r="Y3349" i="1"/>
  <c r="AA3345" i="1"/>
  <c r="Y3382" i="1"/>
  <c r="AA3378" i="1"/>
  <c r="AA3325" i="1"/>
  <c r="AA3043" i="1"/>
  <c r="Y3244" i="1"/>
  <c r="AA3394" i="1"/>
  <c r="Y3386" i="1"/>
  <c r="Y3374" i="1"/>
  <c r="Y3321" i="1"/>
  <c r="AA3317" i="1"/>
  <c r="Y3370" i="1"/>
  <c r="Y3353" i="1"/>
  <c r="Y3341" i="1"/>
  <c r="AA3329" i="1"/>
  <c r="AA3309" i="1"/>
  <c r="Y3252" i="1"/>
  <c r="AA3248" i="1"/>
  <c r="Y3239" i="1"/>
  <c r="Y3256" i="1"/>
  <c r="Y3159" i="1"/>
  <c r="AA3141" i="1"/>
  <c r="Y3410" i="1"/>
  <c r="Y3333" i="1"/>
  <c r="AA3226" i="1"/>
  <c r="Y3337" i="1"/>
  <c r="Y3289" i="1"/>
  <c r="AA3285" i="1"/>
  <c r="Y3301" i="1"/>
  <c r="AA3297" i="1"/>
  <c r="AA3281" i="1"/>
  <c r="AA3313" i="1"/>
  <c r="Y3305" i="1"/>
  <c r="Y3216" i="1"/>
  <c r="AA3104" i="1"/>
  <c r="Y3371" i="1"/>
  <c r="AA3171" i="1"/>
  <c r="Y3089" i="1"/>
  <c r="AA3061" i="1"/>
  <c r="AA3232" i="1"/>
  <c r="Y3298" i="1"/>
  <c r="AA3406" i="1"/>
  <c r="AA3361" i="1"/>
  <c r="Y3084" i="1"/>
  <c r="Y3075" i="1"/>
  <c r="Y3403" i="1"/>
  <c r="AA3391" i="1"/>
  <c r="AA3330" i="1"/>
  <c r="Y3167" i="1"/>
  <c r="AA3132" i="1"/>
  <c r="AA3263" i="1"/>
  <c r="AA3253" i="1"/>
  <c r="AA3354" i="1"/>
  <c r="Y3322" i="1"/>
  <c r="Y3118" i="1"/>
  <c r="Y3267" i="1"/>
  <c r="Y3257" i="1"/>
  <c r="AA3249" i="1"/>
  <c r="Y3245" i="1"/>
  <c r="AA3236" i="1"/>
  <c r="Y3228" i="1"/>
  <c r="Y3240" i="1"/>
  <c r="Y3223" i="1"/>
  <c r="AA3379" i="1"/>
  <c r="Y3362" i="1"/>
  <c r="AA3342" i="1"/>
  <c r="AA3290" i="1"/>
  <c r="AA3407" i="1"/>
  <c r="AA3395" i="1"/>
  <c r="Y3387" i="1"/>
  <c r="AA3358" i="1"/>
  <c r="AA3346" i="1"/>
  <c r="Y3338" i="1"/>
  <c r="Y3314" i="1"/>
  <c r="AA3306" i="1"/>
  <c r="AA3294" i="1"/>
  <c r="AA3282" i="1"/>
  <c r="AA3414" i="1"/>
  <c r="Y3413" i="1"/>
  <c r="AA3310" i="1"/>
  <c r="AA3375" i="1"/>
  <c r="AA3326" i="1"/>
  <c r="AA2133" i="1"/>
  <c r="Y3067" i="1"/>
  <c r="Y3365" i="1"/>
  <c r="Y3411" i="1"/>
  <c r="Y3246" i="1"/>
  <c r="AA31" i="1"/>
  <c r="AA3412" i="1"/>
  <c r="AA3319" i="1"/>
  <c r="Y3254" i="1"/>
  <c r="AA3368" i="1"/>
  <c r="Y3331" i="1"/>
  <c r="AA3268" i="1"/>
  <c r="AA3229" i="1"/>
  <c r="AA3109" i="1"/>
  <c r="AA3224" i="1"/>
  <c r="Y3299" i="1"/>
  <c r="Y3123" i="1"/>
  <c r="AA3123" i="1"/>
  <c r="AA3085" i="1"/>
  <c r="AA3287" i="1"/>
  <c r="Y3396" i="1"/>
  <c r="AA3384" i="1"/>
  <c r="AA3376" i="1"/>
  <c r="Y3339" i="1"/>
  <c r="Y3136" i="1"/>
  <c r="AA2544" i="1"/>
  <c r="Y3233" i="1"/>
  <c r="AA3233" i="1"/>
  <c r="AA3187" i="1"/>
  <c r="AA3150" i="1"/>
  <c r="AA3091" i="1"/>
  <c r="Y3077" i="1"/>
  <c r="AA3404" i="1"/>
  <c r="AA3388" i="1"/>
  <c r="AA3380" i="1"/>
  <c r="AA3372" i="1"/>
  <c r="AA3363" i="1"/>
  <c r="AA3355" i="1"/>
  <c r="AA3347" i="1"/>
  <c r="AA3323" i="1"/>
  <c r="AA3315" i="1"/>
  <c r="AA3307" i="1"/>
  <c r="AA3291" i="1"/>
  <c r="AA3283" i="1"/>
  <c r="AA3351" i="1"/>
  <c r="AA3295" i="1"/>
  <c r="Y3250" i="1"/>
  <c r="AA3237" i="1"/>
  <c r="Y3160" i="1"/>
  <c r="AA3264" i="1"/>
  <c r="Y3264" i="1"/>
  <c r="AA3168" i="1"/>
  <c r="Y3168" i="1"/>
  <c r="AA3258" i="1"/>
  <c r="AA3242" i="1"/>
  <c r="Y3408" i="1"/>
  <c r="Y3400" i="1"/>
  <c r="Y3399" i="1"/>
  <c r="Y3392" i="1"/>
  <c r="Y3383" i="1"/>
  <c r="Y3367" i="1"/>
  <c r="Y3359" i="1"/>
  <c r="Y3350" i="1"/>
  <c r="Y3343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09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5" i="1"/>
  <c r="Y3401" i="1"/>
  <c r="Y3397" i="1"/>
  <c r="Y3393" i="1"/>
  <c r="Y3389" i="1"/>
  <c r="Y3385" i="1"/>
  <c r="Y3381" i="1"/>
  <c r="Y3377" i="1"/>
  <c r="Y3373" i="1"/>
  <c r="Y3369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J2795" i="25" s="1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09" i="25" l="1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460" i="19" l="1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<sst xmlns="http://schemas.openxmlformats.org/spreadsheetml/2006/main" count="23127" uniqueCount="5002">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</sst>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 vertical="center"/>
    </xf>
    <xf numFmtId="4" fontId="8" fillId="0" borderId="1" xfId="0" applyNumberFormat="1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165" fontId="8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4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61" t="s">
        <v>0</v>
      </c>
      <c r="B1" s="61" t="s">
        <v>1136</v>
      </c>
      <c r="C1" s="62" t="s">
        <v>1</v>
      </c>
      <c r="D1" s="62" t="s">
        <v>2779</v>
      </c>
      <c r="E1" s="63" t="s">
        <v>3484</v>
      </c>
      <c r="F1" s="63" t="s">
        <v>3304</v>
      </c>
      <c r="G1" s="64" t="s">
        <v>2</v>
      </c>
      <c r="H1" s="61" t="s">
        <v>3</v>
      </c>
      <c r="I1" s="61" t="s">
        <v>4</v>
      </c>
      <c r="J1" s="61" t="s">
        <v>5</v>
      </c>
      <c r="K1" s="61" t="s">
        <v>6</v>
      </c>
      <c r="L1" s="61" t="s">
        <v>7</v>
      </c>
      <c r="M1" s="61" t="s">
        <v>2411</v>
      </c>
      <c r="N1" s="62" t="s">
        <v>1233</v>
      </c>
      <c r="O1" s="64" t="s">
        <v>8</v>
      </c>
      <c r="P1" s="61" t="s">
        <v>734</v>
      </c>
      <c r="Q1" s="65" t="s">
        <v>2367</v>
      </c>
      <c r="R1" s="65" t="s">
        <v>10</v>
      </c>
      <c r="S1" s="66" t="s">
        <v>11</v>
      </c>
      <c r="T1" s="65" t="s">
        <v>12</v>
      </c>
      <c r="U1" s="61" t="s">
        <v>13</v>
      </c>
      <c r="V1" s="67" t="s">
        <v>840</v>
      </c>
      <c r="W1" s="68" t="s">
        <v>2025</v>
      </c>
      <c r="X1" s="67" t="s">
        <v>2034</v>
      </c>
      <c r="Y1" s="67" t="s">
        <v>2035</v>
      </c>
      <c r="Z1" s="67" t="s">
        <v>1201</v>
      </c>
      <c r="AA1" s="67" t="s">
        <v>2036</v>
      </c>
      <c r="AB1" s="69" t="s">
        <v>1184</v>
      </c>
      <c r="AC1" s="70" t="s">
        <v>2343</v>
      </c>
    </row>
    <row r="2" spans="1:29" x14ac:dyDescent="0.25">
      <c r="A2" s="25">
        <v>1</v>
      </c>
      <c r="B2" s="25" t="s">
        <v>14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34">
        <v>45812</v>
      </c>
      <c r="O2" s="41">
        <v>0</v>
      </c>
      <c r="P2" s="25" t="s">
        <v>17</v>
      </c>
      <c r="Q2" s="25" t="s">
        <v>637</v>
      </c>
      <c r="R2" s="25" t="s">
        <v>638</v>
      </c>
      <c r="S2" s="3"/>
      <c r="T2" s="42" t="s">
        <v>18</v>
      </c>
      <c r="U2" s="25" t="s">
        <v>19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34">
        <v>45812</v>
      </c>
      <c r="O3" s="41">
        <v>0</v>
      </c>
      <c r="P3" s="25" t="s">
        <v>17</v>
      </c>
      <c r="Q3" s="25" t="s">
        <v>637</v>
      </c>
      <c r="R3" s="25" t="s">
        <v>638</v>
      </c>
      <c r="S3" s="3"/>
      <c r="T3" s="42" t="s">
        <v>18</v>
      </c>
      <c r="U3" s="25" t="s">
        <v>19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34">
        <v>45812</v>
      </c>
      <c r="O4" s="41">
        <v>46546.5</v>
      </c>
      <c r="P4" s="25" t="s">
        <v>23</v>
      </c>
      <c r="Q4" s="25"/>
      <c r="R4" s="25"/>
      <c r="S4" s="3"/>
      <c r="T4" s="42"/>
      <c r="U4" s="25" t="s">
        <v>19</v>
      </c>
      <c r="V4" s="25" t="str">
        <f>VLOOKUP(P4,'Customer List'!B:C,2,)</f>
        <v>Chandigarh</v>
      </c>
      <c r="W4" s="43"/>
      <c r="X4" s="34">
        <f>IF(OR(R3365 = "PRIYANKA MADAM", R3365 = "DEEPAK"), N3365,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3566</v>
      </c>
      <c r="I5" s="25" t="s">
        <v>4674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14</v>
      </c>
      <c r="Q5" s="25"/>
      <c r="R5" s="25"/>
      <c r="S5" s="3">
        <v>-20</v>
      </c>
      <c r="T5" s="42" t="s">
        <v>3565</v>
      </c>
      <c r="U5" s="25" t="s">
        <v>321</v>
      </c>
      <c r="V5" s="25" t="str">
        <f>VLOOKUP(P5,'Customer List'!B:C,2,)</f>
        <v>STOCK</v>
      </c>
      <c r="W5" s="43" t="s">
        <v>1149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34">
        <v>45812</v>
      </c>
      <c r="O6" s="41">
        <v>40904.5</v>
      </c>
      <c r="P6" s="25" t="s">
        <v>23</v>
      </c>
      <c r="Q6" s="25"/>
      <c r="R6" s="25"/>
      <c r="S6" s="3"/>
      <c r="T6" s="42"/>
      <c r="U6" s="25" t="s">
        <v>19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34">
        <v>45812</v>
      </c>
      <c r="O7" s="41">
        <v>5967.5</v>
      </c>
      <c r="P7" s="25" t="s">
        <v>23</v>
      </c>
      <c r="Q7" s="25"/>
      <c r="R7" s="25"/>
      <c r="S7" s="3"/>
      <c r="T7" s="42"/>
      <c r="U7" s="25" t="s">
        <v>19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34">
        <v>45812</v>
      </c>
      <c r="O8" s="41">
        <v>39819.5</v>
      </c>
      <c r="P8" s="25" t="s">
        <v>23</v>
      </c>
      <c r="Q8" s="25"/>
      <c r="R8" s="25"/>
      <c r="S8" s="3"/>
      <c r="T8" s="42"/>
      <c r="U8" s="25" t="s">
        <v>19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34">
        <v>45812</v>
      </c>
      <c r="O9" s="41">
        <v>29295</v>
      </c>
      <c r="P9" s="25" t="s">
        <v>23</v>
      </c>
      <c r="Q9" s="25"/>
      <c r="R9" s="25"/>
      <c r="S9" s="3"/>
      <c r="T9" s="42"/>
      <c r="U9" s="25" t="s">
        <v>19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34">
        <v>45812</v>
      </c>
      <c r="O10" s="41">
        <v>27451</v>
      </c>
      <c r="P10" s="25" t="s">
        <v>27</v>
      </c>
      <c r="Q10" s="25"/>
      <c r="R10" s="25"/>
      <c r="S10" s="3"/>
      <c r="T10" s="42"/>
      <c r="U10" s="25" t="s">
        <v>19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34">
        <v>45812</v>
      </c>
      <c r="O11" s="41">
        <v>24521</v>
      </c>
      <c r="P11" s="25" t="s">
        <v>27</v>
      </c>
      <c r="Q11" s="25"/>
      <c r="R11" s="25"/>
      <c r="S11" s="3"/>
      <c r="T11" s="42" t="s">
        <v>29</v>
      </c>
      <c r="U11" s="25" t="s">
        <v>19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34">
        <v>45813</v>
      </c>
      <c r="O12" s="41">
        <v>0</v>
      </c>
      <c r="P12" s="25" t="s">
        <v>31</v>
      </c>
      <c r="Q12" s="25" t="s">
        <v>637</v>
      </c>
      <c r="R12" s="25" t="s">
        <v>638</v>
      </c>
      <c r="S12" s="3"/>
      <c r="T12" s="42" t="s">
        <v>32</v>
      </c>
      <c r="U12" s="25" t="s">
        <v>19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34">
        <v>45813</v>
      </c>
      <c r="O13" s="41">
        <v>0</v>
      </c>
      <c r="P13" s="25" t="s">
        <v>31</v>
      </c>
      <c r="Q13" s="25" t="s">
        <v>637</v>
      </c>
      <c r="R13" s="25" t="s">
        <v>638</v>
      </c>
      <c r="S13" s="3"/>
      <c r="T13" s="42" t="s">
        <v>32</v>
      </c>
      <c r="U13" s="25" t="s">
        <v>19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34">
        <v>45813</v>
      </c>
      <c r="O14" s="41">
        <v>0</v>
      </c>
      <c r="P14" s="25" t="s">
        <v>31</v>
      </c>
      <c r="Q14" s="25" t="s">
        <v>637</v>
      </c>
      <c r="R14" s="25" t="s">
        <v>638</v>
      </c>
      <c r="S14" s="3"/>
      <c r="T14" s="42" t="s">
        <v>32</v>
      </c>
      <c r="U14" s="25" t="s">
        <v>19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34">
        <v>45813</v>
      </c>
      <c r="O15" s="41">
        <v>0</v>
      </c>
      <c r="P15" s="25" t="s">
        <v>31</v>
      </c>
      <c r="Q15" s="25" t="s">
        <v>637</v>
      </c>
      <c r="R15" s="25" t="s">
        <v>638</v>
      </c>
      <c r="S15" s="3"/>
      <c r="T15" s="42" t="s">
        <v>32</v>
      </c>
      <c r="U15" s="25" t="s">
        <v>19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34">
        <v>45820</v>
      </c>
      <c r="O16" s="41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42" t="s">
        <v>36</v>
      </c>
      <c r="U16" s="25" t="s">
        <v>19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34">
        <v>45850</v>
      </c>
      <c r="O17" s="41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42" t="s">
        <v>610</v>
      </c>
      <c r="U17" s="25" t="s">
        <v>19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1149</v>
      </c>
      <c r="Q18" s="25"/>
      <c r="R18" s="25"/>
      <c r="S18" s="3">
        <v>4</v>
      </c>
      <c r="T18" s="42" t="s">
        <v>4443</v>
      </c>
      <c r="U18" s="25" t="s">
        <v>19</v>
      </c>
      <c r="V18" s="25" t="str">
        <f>VLOOKUP(P18,'Customer List'!B:C,2,)</f>
        <v>STOCK</v>
      </c>
      <c r="W18" s="44" t="s">
        <v>2023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14</v>
      </c>
      <c r="Q19" s="25"/>
      <c r="R19" s="25"/>
      <c r="S19" s="3">
        <v>-20</v>
      </c>
      <c r="T19" s="42"/>
      <c r="U19" s="25" t="s">
        <v>19</v>
      </c>
      <c r="V19" s="25" t="str">
        <f>VLOOKUP(P19,'Customer List'!B:C,2,)</f>
        <v>STOCK</v>
      </c>
      <c r="W19" s="43" t="s">
        <v>1149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14</v>
      </c>
      <c r="Q20" s="25"/>
      <c r="R20" s="25"/>
      <c r="S20" s="3">
        <v>-20</v>
      </c>
      <c r="T20" s="42"/>
      <c r="U20" s="25" t="s">
        <v>19</v>
      </c>
      <c r="V20" s="25" t="str">
        <f>VLOOKUP(P20,'Customer List'!B:C,2,)</f>
        <v>STOCK</v>
      </c>
      <c r="W20" s="43" t="s">
        <v>1149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11">J21-K21</f>
        <v>0</v>
      </c>
      <c r="M21" s="25" t="s">
        <v>4931</v>
      </c>
      <c r="N21" s="34">
        <v>45929</v>
      </c>
      <c r="O21" s="41">
        <v>24036</v>
      </c>
      <c r="P21" s="25" t="s">
        <v>257</v>
      </c>
      <c r="Q21" s="25" t="s">
        <v>1131</v>
      </c>
      <c r="R21" s="25" t="s">
        <v>1131</v>
      </c>
      <c r="S21" s="3">
        <v>-20</v>
      </c>
      <c r="T21" s="42"/>
      <c r="U21" s="25" t="s">
        <v>19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34">
        <v>45834</v>
      </c>
      <c r="O22" s="41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42"/>
      <c r="U22" s="25" t="s">
        <v>19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4765</v>
      </c>
      <c r="Q23" s="25"/>
      <c r="R23" s="25"/>
      <c r="S23" s="3">
        <v>-20</v>
      </c>
      <c r="T23" s="42"/>
      <c r="U23" s="25" t="s">
        <v>19</v>
      </c>
      <c r="V23" s="25" t="str">
        <f>VLOOKUP(P23,'Customer List'!B:C,2,)</f>
        <v>Pune</v>
      </c>
      <c r="W23" s="43"/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14</v>
      </c>
      <c r="Q24" s="25"/>
      <c r="R24" s="25"/>
      <c r="S24" s="3">
        <v>-20</v>
      </c>
      <c r="T24" s="42"/>
      <c r="U24" s="25" t="s">
        <v>19</v>
      </c>
      <c r="V24" s="25" t="str">
        <f>VLOOKUP(P24,'Customer List'!B:C,2,)</f>
        <v>STOCK</v>
      </c>
      <c r="W24" s="43" t="s">
        <v>1149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34">
        <v>45836</v>
      </c>
      <c r="O25" s="41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42"/>
      <c r="U25" s="25" t="s">
        <v>19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34">
        <v>45880</v>
      </c>
      <c r="O26" s="41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42"/>
      <c r="U26" s="25" t="s">
        <v>19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34">
        <v>45901</v>
      </c>
      <c r="O27" s="41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42"/>
      <c r="U27" s="25" t="s">
        <v>19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34">
        <v>45825</v>
      </c>
      <c r="O28" s="41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42"/>
      <c r="U28" s="25" t="s">
        <v>19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34">
        <v>45871</v>
      </c>
      <c r="O29" s="41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42"/>
      <c r="U29" s="25" t="s">
        <v>19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 t="s">
        <v>4977</v>
      </c>
      <c r="N30" s="34">
        <v>45936</v>
      </c>
      <c r="O30" s="41">
        <v>0</v>
      </c>
      <c r="P30" s="25" t="s">
        <v>17</v>
      </c>
      <c r="Q30" s="25" t="s">
        <v>637</v>
      </c>
      <c r="R30" s="25" t="s">
        <v>638</v>
      </c>
      <c r="S30" s="3">
        <v>4</v>
      </c>
      <c r="T30" s="42"/>
      <c r="U30" s="25" t="s">
        <v>19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14</v>
      </c>
      <c r="Q31" s="25"/>
      <c r="R31" s="25"/>
      <c r="S31" s="3">
        <v>4</v>
      </c>
      <c r="T31" s="42"/>
      <c r="U31" s="25" t="s">
        <v>19</v>
      </c>
      <c r="V31" s="25" t="str">
        <f>VLOOKUP(P31,'Customer List'!B:C,2,)</f>
        <v>STOCK</v>
      </c>
      <c r="W31" s="43" t="s">
        <v>1149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4765</v>
      </c>
      <c r="Q32" s="25"/>
      <c r="R32" s="25"/>
      <c r="S32" s="3">
        <v>4</v>
      </c>
      <c r="T32" s="42"/>
      <c r="U32" s="25" t="s">
        <v>19</v>
      </c>
      <c r="V32" s="25" t="str">
        <f>VLOOKUP(P32,'Customer List'!B:C,2,)</f>
        <v>Pune</v>
      </c>
      <c r="W32" s="43"/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14</v>
      </c>
      <c r="Q33" s="25"/>
      <c r="R33" s="25"/>
      <c r="S33" s="3">
        <v>4</v>
      </c>
      <c r="T33" s="42"/>
      <c r="U33" s="25" t="s">
        <v>19</v>
      </c>
      <c r="V33" s="25" t="str">
        <f>VLOOKUP(P33,'Customer List'!B:C,2,)</f>
        <v>STOCK</v>
      </c>
      <c r="W33" s="43" t="s">
        <v>1149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34">
        <v>45821</v>
      </c>
      <c r="O34" s="41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42"/>
      <c r="U34" s="25" t="s">
        <v>19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34">
        <v>45846</v>
      </c>
      <c r="O35" s="41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42" t="s">
        <v>1128</v>
      </c>
      <c r="U35" s="25" t="s">
        <v>19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34">
        <v>45903</v>
      </c>
      <c r="O36" s="41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42"/>
      <c r="U36" s="25" t="s">
        <v>19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4690</v>
      </c>
      <c r="N37" s="34">
        <v>45933</v>
      </c>
      <c r="O37" s="41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42"/>
      <c r="U37" s="25" t="s">
        <v>19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7">J38-K38</f>
        <v>0</v>
      </c>
      <c r="M38" s="25" t="s">
        <v>3553</v>
      </c>
      <c r="N38" s="34">
        <v>45915</v>
      </c>
      <c r="O38" s="41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42"/>
      <c r="U38" s="25" t="s">
        <v>19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34">
        <v>45901</v>
      </c>
      <c r="O39" s="41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42"/>
      <c r="U39" s="25" t="s">
        <v>19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34">
        <v>45891</v>
      </c>
      <c r="O40" s="41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42"/>
      <c r="U40" s="25" t="s">
        <v>19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14</v>
      </c>
      <c r="Q41" s="25"/>
      <c r="R41" s="25"/>
      <c r="S41" s="3">
        <v>4</v>
      </c>
      <c r="T41" s="42"/>
      <c r="U41" s="25" t="s">
        <v>19</v>
      </c>
      <c r="V41" s="25" t="str">
        <f>VLOOKUP(P41,'Customer List'!B:C,2,)</f>
        <v>STOCK</v>
      </c>
      <c r="W41" s="43" t="s">
        <v>1149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14</v>
      </c>
      <c r="Q42" s="25"/>
      <c r="R42" s="25"/>
      <c r="S42" s="3">
        <v>4</v>
      </c>
      <c r="T42" s="42"/>
      <c r="U42" s="25" t="s">
        <v>19</v>
      </c>
      <c r="V42" s="25" t="str">
        <f>VLOOKUP(P42,'Customer List'!B:C,2,)</f>
        <v>STOCK</v>
      </c>
      <c r="W42" s="43" t="s">
        <v>1149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34">
        <v>45840</v>
      </c>
      <c r="O43" s="41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42"/>
      <c r="U43" s="25" t="s">
        <v>19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34">
        <v>45857</v>
      </c>
      <c r="O44" s="41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42" t="s">
        <v>14</v>
      </c>
      <c r="U44" s="25" t="s">
        <v>19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14</v>
      </c>
      <c r="Q45" s="25"/>
      <c r="R45" s="25"/>
      <c r="S45" s="3">
        <v>4</v>
      </c>
      <c r="T45" s="42"/>
      <c r="U45" s="25" t="s">
        <v>19</v>
      </c>
      <c r="V45" s="25" t="str">
        <f>VLOOKUP(P45,'Customer List'!B:C,2,)</f>
        <v>STOCK</v>
      </c>
      <c r="W45" s="43" t="s">
        <v>1149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34">
        <v>45818</v>
      </c>
      <c r="O46" s="41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42"/>
      <c r="U46" s="25" t="s">
        <v>19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34">
        <v>45818</v>
      </c>
      <c r="O47" s="41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42"/>
      <c r="U47" s="25" t="s">
        <v>19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34">
        <v>45818</v>
      </c>
      <c r="O48" s="41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42"/>
      <c r="U48" s="25" t="s">
        <v>19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34">
        <v>45818</v>
      </c>
      <c r="O49" s="41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42"/>
      <c r="U49" s="25" t="s">
        <v>19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34">
        <v>45818</v>
      </c>
      <c r="O50" s="41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42"/>
      <c r="U50" s="25" t="s">
        <v>19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34">
        <v>45818</v>
      </c>
      <c r="O51" s="41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42"/>
      <c r="U51" s="25" t="s">
        <v>19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34">
        <v>45818</v>
      </c>
      <c r="O52" s="41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42"/>
      <c r="U52" s="25" t="s">
        <v>19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34">
        <v>45818</v>
      </c>
      <c r="O53" s="41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42"/>
      <c r="U53" s="25" t="s">
        <v>19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34">
        <v>45818</v>
      </c>
      <c r="O54" s="41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42"/>
      <c r="U54" s="25" t="s">
        <v>19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34">
        <v>45818</v>
      </c>
      <c r="O55" s="41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42"/>
      <c r="U55" s="25" t="s">
        <v>19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34">
        <v>45818</v>
      </c>
      <c r="O56" s="41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42"/>
      <c r="U56" s="25" t="s">
        <v>19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34">
        <v>45818</v>
      </c>
      <c r="O57" s="41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42"/>
      <c r="U57" s="25" t="s">
        <v>19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34">
        <v>45818</v>
      </c>
      <c r="O58" s="41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42"/>
      <c r="U58" s="25" t="s">
        <v>19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34">
        <v>45818</v>
      </c>
      <c r="O59" s="41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42"/>
      <c r="U59" s="25" t="s">
        <v>19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34">
        <v>45818</v>
      </c>
      <c r="O60" s="41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42"/>
      <c r="U60" s="25" t="s">
        <v>19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34">
        <v>45820</v>
      </c>
      <c r="O61" s="41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42"/>
      <c r="U61" s="25" t="s">
        <v>19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34">
        <v>45820</v>
      </c>
      <c r="O62" s="41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42"/>
      <c r="U62" s="25" t="s">
        <v>19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34">
        <v>45820</v>
      </c>
      <c r="O63" s="41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42"/>
      <c r="U63" s="25" t="s">
        <v>19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34">
        <v>45821</v>
      </c>
      <c r="O64" s="41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42"/>
      <c r="U64" s="25" t="s">
        <v>19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34">
        <v>45820</v>
      </c>
      <c r="O65" s="41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42"/>
      <c r="U65" s="25" t="s">
        <v>19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34">
        <v>45818</v>
      </c>
      <c r="O66" s="41">
        <v>0</v>
      </c>
      <c r="P66" s="25" t="s">
        <v>841</v>
      </c>
      <c r="Q66" s="25"/>
      <c r="R66" s="25"/>
      <c r="S66" s="3">
        <v>4</v>
      </c>
      <c r="T66" s="42"/>
      <c r="U66" s="25" t="s">
        <v>19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34">
        <v>45821</v>
      </c>
      <c r="O67" s="41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42"/>
      <c r="U67" s="25" t="s">
        <v>19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34">
        <v>45819</v>
      </c>
      <c r="O68" s="41">
        <v>8370</v>
      </c>
      <c r="P68" s="25" t="s">
        <v>776</v>
      </c>
      <c r="Q68" s="25"/>
      <c r="R68" s="25"/>
      <c r="S68" s="3">
        <v>4</v>
      </c>
      <c r="T68" s="42"/>
      <c r="U68" s="25" t="s">
        <v>19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43">J69-K69</f>
        <v>0</v>
      </c>
      <c r="M69" s="25" t="s">
        <v>66</v>
      </c>
      <c r="N69" s="34">
        <v>45821</v>
      </c>
      <c r="O69" s="41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42"/>
      <c r="U69" s="25" t="s">
        <v>19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43"/>
        <v>0</v>
      </c>
      <c r="M70" s="25" t="s">
        <v>66</v>
      </c>
      <c r="N70" s="34">
        <v>45821</v>
      </c>
      <c r="O70" s="41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42"/>
      <c r="U70" s="25" t="s">
        <v>19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43"/>
        <v>0</v>
      </c>
      <c r="M71" s="25" t="s">
        <v>61</v>
      </c>
      <c r="N71" s="34">
        <v>45820</v>
      </c>
      <c r="O71" s="41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42"/>
      <c r="U71" s="25" t="s">
        <v>19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59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43"/>
        <v>0</v>
      </c>
      <c r="M72" s="25" t="s">
        <v>66</v>
      </c>
      <c r="N72" s="34">
        <v>45821</v>
      </c>
      <c r="O72" s="41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42"/>
      <c r="U72" s="25" t="s">
        <v>19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59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43"/>
        <v>0</v>
      </c>
      <c r="M73" s="25" t="s">
        <v>61</v>
      </c>
      <c r="N73" s="34">
        <v>45820</v>
      </c>
      <c r="O73" s="41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42"/>
      <c r="U73" s="25" t="s">
        <v>19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59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43"/>
        <v>0</v>
      </c>
      <c r="M74" s="25" t="s">
        <v>64</v>
      </c>
      <c r="N74" s="34">
        <v>45821</v>
      </c>
      <c r="O74" s="41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42"/>
      <c r="U74" s="25" t="s">
        <v>19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59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43"/>
        <v>0</v>
      </c>
      <c r="M75" s="25" t="s">
        <v>66</v>
      </c>
      <c r="N75" s="34">
        <v>45821</v>
      </c>
      <c r="O75" s="41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42"/>
      <c r="U75" s="25" t="s">
        <v>19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59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43"/>
        <v>0</v>
      </c>
      <c r="M76" s="25" t="s">
        <v>61</v>
      </c>
      <c r="N76" s="34">
        <v>45820</v>
      </c>
      <c r="O76" s="41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42"/>
      <c r="U76" s="25" t="s">
        <v>19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59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43"/>
        <v>0</v>
      </c>
      <c r="M77" s="25" t="s">
        <v>64</v>
      </c>
      <c r="N77" s="34">
        <v>45821</v>
      </c>
      <c r="O77" s="41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42"/>
      <c r="U77" s="25" t="s">
        <v>19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59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43"/>
        <v>0</v>
      </c>
      <c r="M78" s="25" t="s">
        <v>66</v>
      </c>
      <c r="N78" s="34">
        <v>45821</v>
      </c>
      <c r="O78" s="41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42"/>
      <c r="U78" s="25" t="s">
        <v>19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59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43"/>
        <v>0</v>
      </c>
      <c r="M79" s="25" t="s">
        <v>72</v>
      </c>
      <c r="N79" s="34">
        <v>45818</v>
      </c>
      <c r="O79" s="41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42" t="s">
        <v>73</v>
      </c>
      <c r="U79" s="25" t="s">
        <v>19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59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43"/>
        <v>0</v>
      </c>
      <c r="M80" s="25" t="s">
        <v>66</v>
      </c>
      <c r="N80" s="34">
        <v>45821</v>
      </c>
      <c r="O80" s="41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42"/>
      <c r="U80" s="25" t="s">
        <v>19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59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43"/>
        <v>0</v>
      </c>
      <c r="M81" s="25" t="s">
        <v>61</v>
      </c>
      <c r="N81" s="34">
        <v>45820</v>
      </c>
      <c r="O81" s="41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42"/>
      <c r="U81" s="25" t="s">
        <v>19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59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43"/>
        <v>0</v>
      </c>
      <c r="M82" s="25" t="s">
        <v>61</v>
      </c>
      <c r="N82" s="34">
        <v>45820</v>
      </c>
      <c r="O82" s="41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42"/>
      <c r="U82" s="25" t="s">
        <v>19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59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43"/>
        <v>0</v>
      </c>
      <c r="M83" s="25" t="s">
        <v>61</v>
      </c>
      <c r="N83" s="34">
        <v>45820</v>
      </c>
      <c r="O83" s="41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42"/>
      <c r="U83" s="25" t="s">
        <v>19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59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43"/>
        <v>0</v>
      </c>
      <c r="M84" s="25" t="s">
        <v>64</v>
      </c>
      <c r="N84" s="34">
        <v>45821</v>
      </c>
      <c r="O84" s="41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42"/>
      <c r="U84" s="25" t="s">
        <v>19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59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43"/>
        <v>0</v>
      </c>
      <c r="M85" s="25" t="s">
        <v>61</v>
      </c>
      <c r="N85" s="34">
        <v>45820</v>
      </c>
      <c r="O85" s="41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42"/>
      <c r="U85" s="25" t="s">
        <v>19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59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43"/>
        <v>0</v>
      </c>
      <c r="M86" s="25" t="s">
        <v>66</v>
      </c>
      <c r="N86" s="34">
        <v>45821</v>
      </c>
      <c r="O86" s="41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42"/>
      <c r="U86" s="25" t="s">
        <v>19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59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43"/>
        <v>0</v>
      </c>
      <c r="M87" s="25" t="s">
        <v>74</v>
      </c>
      <c r="N87" s="34">
        <v>45818</v>
      </c>
      <c r="O87" s="41">
        <v>8635.5</v>
      </c>
      <c r="P87" s="25" t="s">
        <v>841</v>
      </c>
      <c r="Q87" s="25"/>
      <c r="R87" s="25"/>
      <c r="S87" s="3">
        <v>4</v>
      </c>
      <c r="T87" s="42"/>
      <c r="U87" s="25" t="s">
        <v>19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59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43"/>
        <v>0</v>
      </c>
      <c r="M88" s="25" t="s">
        <v>66</v>
      </c>
      <c r="N88" s="34">
        <v>45821</v>
      </c>
      <c r="O88" s="41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42"/>
      <c r="U88" s="25" t="s">
        <v>19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59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43"/>
        <v>0</v>
      </c>
      <c r="M89" s="25" t="s">
        <v>66</v>
      </c>
      <c r="N89" s="34">
        <v>45821</v>
      </c>
      <c r="O89" s="41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42"/>
      <c r="U89" s="25" t="s">
        <v>19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59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43"/>
        <v>0</v>
      </c>
      <c r="M90" s="25" t="s">
        <v>66</v>
      </c>
      <c r="N90" s="34">
        <v>45821</v>
      </c>
      <c r="O90" s="41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42"/>
      <c r="U90" s="25" t="s">
        <v>19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59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43"/>
        <v>0</v>
      </c>
      <c r="M91" s="25" t="s">
        <v>75</v>
      </c>
      <c r="N91" s="34">
        <v>45818</v>
      </c>
      <c r="O91" s="41">
        <v>22256.28</v>
      </c>
      <c r="P91" s="25" t="s">
        <v>277</v>
      </c>
      <c r="Q91" s="25"/>
      <c r="R91" s="25"/>
      <c r="S91" s="3">
        <v>4</v>
      </c>
      <c r="T91" s="42"/>
      <c r="U91" s="25" t="s">
        <v>19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59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43"/>
        <v>0</v>
      </c>
      <c r="M92" s="25" t="s">
        <v>61</v>
      </c>
      <c r="N92" s="34">
        <v>45820</v>
      </c>
      <c r="O92" s="41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42"/>
      <c r="U92" s="25" t="s">
        <v>19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59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43"/>
        <v>0</v>
      </c>
      <c r="M93" s="25" t="s">
        <v>66</v>
      </c>
      <c r="N93" s="34">
        <v>45821</v>
      </c>
      <c r="O93" s="41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42"/>
      <c r="U93" s="25" t="s">
        <v>19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59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43"/>
        <v>0</v>
      </c>
      <c r="M94" s="25" t="s">
        <v>61</v>
      </c>
      <c r="N94" s="34">
        <v>45820</v>
      </c>
      <c r="O94" s="41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42"/>
      <c r="U94" s="25" t="s">
        <v>19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59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43"/>
        <v>0</v>
      </c>
      <c r="M95" s="25" t="s">
        <v>61</v>
      </c>
      <c r="N95" s="34">
        <v>45820</v>
      </c>
      <c r="O95" s="41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42"/>
      <c r="U95" s="25" t="s">
        <v>19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59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43"/>
        <v>0</v>
      </c>
      <c r="M96" s="25" t="s">
        <v>66</v>
      </c>
      <c r="N96" s="34">
        <v>45821</v>
      </c>
      <c r="O96" s="41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42"/>
      <c r="U96" s="25" t="s">
        <v>19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59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43"/>
        <v>0</v>
      </c>
      <c r="M97" s="25" t="s">
        <v>61</v>
      </c>
      <c r="N97" s="34">
        <v>45820</v>
      </c>
      <c r="O97" s="41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42"/>
      <c r="U97" s="25" t="s">
        <v>19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59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43"/>
        <v>0</v>
      </c>
      <c r="M98" s="25" t="s">
        <v>77</v>
      </c>
      <c r="N98" s="34">
        <v>45818</v>
      </c>
      <c r="O98" s="41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42"/>
      <c r="U98" s="25" t="s">
        <v>19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59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43"/>
        <v>0</v>
      </c>
      <c r="M99" s="25" t="s">
        <v>61</v>
      </c>
      <c r="N99" s="34">
        <v>45820</v>
      </c>
      <c r="O99" s="41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42"/>
      <c r="U99" s="25" t="s">
        <v>19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59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43"/>
        <v>0</v>
      </c>
      <c r="M100" s="25" t="s">
        <v>77</v>
      </c>
      <c r="N100" s="34">
        <v>45818</v>
      </c>
      <c r="O100" s="41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42"/>
      <c r="U100" s="25" t="s">
        <v>19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59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43"/>
        <v>0</v>
      </c>
      <c r="M101" s="25" t="s">
        <v>61</v>
      </c>
      <c r="N101" s="34">
        <v>45820</v>
      </c>
      <c r="O101" s="41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42"/>
      <c r="U101" s="25" t="s">
        <v>19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59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43"/>
        <v>0</v>
      </c>
      <c r="M102" s="25" t="s">
        <v>66</v>
      </c>
      <c r="N102" s="34">
        <v>45821</v>
      </c>
      <c r="O102" s="41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42"/>
      <c r="U102" s="25" t="s">
        <v>19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59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43"/>
        <v>0</v>
      </c>
      <c r="M103" s="25" t="s">
        <v>61</v>
      </c>
      <c r="N103" s="34">
        <v>45820</v>
      </c>
      <c r="O103" s="41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42"/>
      <c r="U103" s="25" t="s">
        <v>19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59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43"/>
        <v>0</v>
      </c>
      <c r="M104" s="25" t="s">
        <v>66</v>
      </c>
      <c r="N104" s="34">
        <v>45821</v>
      </c>
      <c r="O104" s="41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42"/>
      <c r="U104" s="25" t="s">
        <v>19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59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43"/>
        <v>0</v>
      </c>
      <c r="M105" s="25" t="s">
        <v>66</v>
      </c>
      <c r="N105" s="34">
        <v>45821</v>
      </c>
      <c r="O105" s="41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42"/>
      <c r="U105" s="25" t="s">
        <v>19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59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43"/>
        <v>0</v>
      </c>
      <c r="M106" s="25" t="s">
        <v>61</v>
      </c>
      <c r="N106" s="34">
        <v>45820</v>
      </c>
      <c r="O106" s="41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42"/>
      <c r="U106" s="25" t="s">
        <v>19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59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43"/>
        <v>0</v>
      </c>
      <c r="M107" s="25" t="s">
        <v>61</v>
      </c>
      <c r="N107" s="34">
        <v>45820</v>
      </c>
      <c r="O107" s="41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42"/>
      <c r="U107" s="25" t="s">
        <v>19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59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43"/>
        <v>0</v>
      </c>
      <c r="M108" s="25" t="s">
        <v>66</v>
      </c>
      <c r="N108" s="34">
        <v>45821</v>
      </c>
      <c r="O108" s="41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42"/>
      <c r="U108" s="25" t="s">
        <v>19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59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43"/>
        <v>0</v>
      </c>
      <c r="M109" s="25" t="s">
        <v>61</v>
      </c>
      <c r="N109" s="34">
        <v>45820</v>
      </c>
      <c r="O109" s="41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42"/>
      <c r="U109" s="25" t="s">
        <v>19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59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43"/>
        <v>0</v>
      </c>
      <c r="M110" s="25" t="s">
        <v>74</v>
      </c>
      <c r="N110" s="34">
        <v>45818</v>
      </c>
      <c r="O110" s="41">
        <v>8037</v>
      </c>
      <c r="P110" s="25" t="s">
        <v>841</v>
      </c>
      <c r="Q110" s="25"/>
      <c r="R110" s="25"/>
      <c r="S110" s="3">
        <v>4</v>
      </c>
      <c r="T110" s="42"/>
      <c r="U110" s="25" t="s">
        <v>19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59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43"/>
        <v>0</v>
      </c>
      <c r="M111" s="25" t="s">
        <v>61</v>
      </c>
      <c r="N111" s="34">
        <v>45820</v>
      </c>
      <c r="O111" s="41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42"/>
      <c r="U111" s="25" t="s">
        <v>19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59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43"/>
        <v>0</v>
      </c>
      <c r="M112" s="25" t="s">
        <v>74</v>
      </c>
      <c r="N112" s="34">
        <v>45818</v>
      </c>
      <c r="O112" s="41">
        <v>15988.5</v>
      </c>
      <c r="P112" s="25" t="s">
        <v>841</v>
      </c>
      <c r="Q112" s="25"/>
      <c r="R112" s="25"/>
      <c r="S112" s="3">
        <v>4</v>
      </c>
      <c r="T112" s="42"/>
      <c r="U112" s="25" t="s">
        <v>19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59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43"/>
        <v>0</v>
      </c>
      <c r="M113" s="25" t="s">
        <v>61</v>
      </c>
      <c r="N113" s="34">
        <v>45820</v>
      </c>
      <c r="O113" s="41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42"/>
      <c r="U113" s="25" t="s">
        <v>19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59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43"/>
        <v>0</v>
      </c>
      <c r="M114" s="25" t="s">
        <v>66</v>
      </c>
      <c r="N114" s="34">
        <v>45821</v>
      </c>
      <c r="O114" s="41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42"/>
      <c r="U114" s="25" t="s">
        <v>19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59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43"/>
        <v>0</v>
      </c>
      <c r="M115" s="25" t="s">
        <v>61</v>
      </c>
      <c r="N115" s="34">
        <v>45820</v>
      </c>
      <c r="O115" s="41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42"/>
      <c r="U115" s="25" t="s">
        <v>19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59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43"/>
        <v>0</v>
      </c>
      <c r="M116" s="25" t="s">
        <v>61</v>
      </c>
      <c r="N116" s="34">
        <v>45820</v>
      </c>
      <c r="O116" s="41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42"/>
      <c r="U116" s="25" t="s">
        <v>19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59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43"/>
        <v>0</v>
      </c>
      <c r="M117" s="25" t="s">
        <v>66</v>
      </c>
      <c r="N117" s="34">
        <v>45821</v>
      </c>
      <c r="O117" s="41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42"/>
      <c r="U117" s="25" t="s">
        <v>19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59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43"/>
        <v>0</v>
      </c>
      <c r="M118" s="25" t="s">
        <v>61</v>
      </c>
      <c r="N118" s="34">
        <v>45820</v>
      </c>
      <c r="O118" s="41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42"/>
      <c r="U118" s="25" t="s">
        <v>19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59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43"/>
        <v>0</v>
      </c>
      <c r="M119" s="25" t="s">
        <v>61</v>
      </c>
      <c r="N119" s="34">
        <v>45820</v>
      </c>
      <c r="O119" s="41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42"/>
      <c r="U119" s="25" t="s">
        <v>19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59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43"/>
        <v>0</v>
      </c>
      <c r="M120" s="25" t="s">
        <v>61</v>
      </c>
      <c r="N120" s="34">
        <v>45820</v>
      </c>
      <c r="O120" s="41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42"/>
      <c r="U120" s="25" t="s">
        <v>19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59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43"/>
        <v>0</v>
      </c>
      <c r="M121" s="25" t="s">
        <v>75</v>
      </c>
      <c r="N121" s="34">
        <v>45818</v>
      </c>
      <c r="O121" s="41">
        <v>23927.4</v>
      </c>
      <c r="P121" s="25" t="s">
        <v>277</v>
      </c>
      <c r="Q121" s="25"/>
      <c r="R121" s="25"/>
      <c r="S121" s="3">
        <v>4</v>
      </c>
      <c r="T121" s="42"/>
      <c r="U121" s="25" t="s">
        <v>19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59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43"/>
        <v>0</v>
      </c>
      <c r="M122" s="25" t="s">
        <v>77</v>
      </c>
      <c r="N122" s="34">
        <v>45818</v>
      </c>
      <c r="O122" s="41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42"/>
      <c r="U122" s="25" t="s">
        <v>19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59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43"/>
        <v>0</v>
      </c>
      <c r="M123" s="25" t="s">
        <v>66</v>
      </c>
      <c r="N123" s="34">
        <v>45821</v>
      </c>
      <c r="O123" s="41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42"/>
      <c r="U123" s="25" t="s">
        <v>19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59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43"/>
        <v>0</v>
      </c>
      <c r="M124" s="25" t="s">
        <v>61</v>
      </c>
      <c r="N124" s="34">
        <v>45820</v>
      </c>
      <c r="O124" s="41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42"/>
      <c r="U124" s="25" t="s">
        <v>19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59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43"/>
        <v>0</v>
      </c>
      <c r="M125" s="25" t="s">
        <v>61</v>
      </c>
      <c r="N125" s="34">
        <v>45820</v>
      </c>
      <c r="O125" s="41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42"/>
      <c r="U125" s="25" t="s">
        <v>19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59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43"/>
        <v>0</v>
      </c>
      <c r="M126" s="25" t="s">
        <v>75</v>
      </c>
      <c r="N126" s="34">
        <v>45818</v>
      </c>
      <c r="O126" s="41">
        <v>8355.6</v>
      </c>
      <c r="P126" s="25" t="s">
        <v>277</v>
      </c>
      <c r="Q126" s="25"/>
      <c r="R126" s="25"/>
      <c r="S126" s="3">
        <v>4</v>
      </c>
      <c r="T126" s="42"/>
      <c r="U126" s="25" t="s">
        <v>19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59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43"/>
        <v>0</v>
      </c>
      <c r="M127" s="25" t="s">
        <v>87</v>
      </c>
      <c r="N127" s="34">
        <v>45818</v>
      </c>
      <c r="O127" s="41">
        <v>10848</v>
      </c>
      <c r="P127" s="25" t="s">
        <v>265</v>
      </c>
      <c r="Q127" s="25"/>
      <c r="R127" s="25"/>
      <c r="S127" s="3">
        <v>4</v>
      </c>
      <c r="T127" s="42"/>
      <c r="U127" s="25" t="s">
        <v>19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59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43"/>
        <v>0</v>
      </c>
      <c r="M128" s="25" t="s">
        <v>61</v>
      </c>
      <c r="N128" s="34">
        <v>45820</v>
      </c>
      <c r="O128" s="41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42"/>
      <c r="U128" s="25" t="s">
        <v>19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59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43"/>
        <v>0</v>
      </c>
      <c r="M129" s="25" t="s">
        <v>61</v>
      </c>
      <c r="N129" s="34">
        <v>45820</v>
      </c>
      <c r="O129" s="41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42"/>
      <c r="U129" s="25" t="s">
        <v>19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59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43"/>
        <v>0</v>
      </c>
      <c r="M130" s="25" t="s">
        <v>90</v>
      </c>
      <c r="N130" s="34">
        <v>45821</v>
      </c>
      <c r="O130" s="41">
        <v>31682</v>
      </c>
      <c r="P130" s="25" t="s">
        <v>253</v>
      </c>
      <c r="Q130" s="25"/>
      <c r="R130" s="25"/>
      <c r="S130" s="3">
        <v>4</v>
      </c>
      <c r="T130" s="42"/>
      <c r="U130" s="25" t="s">
        <v>19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59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43"/>
        <v>0</v>
      </c>
      <c r="M131" s="25" t="s">
        <v>91</v>
      </c>
      <c r="N131" s="34">
        <v>45821</v>
      </c>
      <c r="O131" s="41">
        <v>12889.8</v>
      </c>
      <c r="P131" s="25" t="s">
        <v>92</v>
      </c>
      <c r="Q131" s="25"/>
      <c r="R131" s="25"/>
      <c r="S131" s="3">
        <v>4</v>
      </c>
      <c r="T131" s="42"/>
      <c r="U131" s="25" t="s">
        <v>19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59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43"/>
        <v>0</v>
      </c>
      <c r="M132" s="25" t="s">
        <v>94</v>
      </c>
      <c r="N132" s="34">
        <v>45821</v>
      </c>
      <c r="O132" s="41">
        <v>40796</v>
      </c>
      <c r="P132" s="25" t="s">
        <v>253</v>
      </c>
      <c r="Q132" s="25"/>
      <c r="R132" s="25"/>
      <c r="S132" s="3">
        <v>4</v>
      </c>
      <c r="T132" s="42"/>
      <c r="U132" s="25" t="s">
        <v>19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59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94</v>
      </c>
      <c r="N133" s="34">
        <v>45821</v>
      </c>
      <c r="O133" s="41">
        <v>46004</v>
      </c>
      <c r="P133" s="25" t="s">
        <v>253</v>
      </c>
      <c r="Q133" s="25"/>
      <c r="R133" s="25"/>
      <c r="S133" s="3">
        <v>4</v>
      </c>
      <c r="T133" s="42"/>
      <c r="U133" s="25" t="s">
        <v>19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59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52"/>
        <v>0</v>
      </c>
      <c r="M134" s="25" t="s">
        <v>61</v>
      </c>
      <c r="N134" s="34">
        <v>45820</v>
      </c>
      <c r="O134" s="41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42"/>
      <c r="U134" s="25" t="s">
        <v>19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59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52"/>
        <v>0</v>
      </c>
      <c r="M135" s="25" t="s">
        <v>61</v>
      </c>
      <c r="N135" s="34">
        <v>45820</v>
      </c>
      <c r="O135" s="41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42"/>
      <c r="U135" s="25" t="s">
        <v>19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59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52"/>
        <v>0</v>
      </c>
      <c r="M136" s="25" t="s">
        <v>97</v>
      </c>
      <c r="N136" s="34">
        <v>45818</v>
      </c>
      <c r="O136" s="41">
        <v>5812.5</v>
      </c>
      <c r="P136" s="25" t="s">
        <v>98</v>
      </c>
      <c r="Q136" s="25"/>
      <c r="R136" s="25"/>
      <c r="S136" s="3">
        <v>4</v>
      </c>
      <c r="T136" s="42"/>
      <c r="U136" s="25" t="s">
        <v>19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59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52"/>
        <v>0</v>
      </c>
      <c r="M137" s="25" t="s">
        <v>100</v>
      </c>
      <c r="N137" s="34">
        <v>45820</v>
      </c>
      <c r="O137" s="41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42"/>
      <c r="U137" s="25" t="s">
        <v>19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59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52"/>
        <v>0</v>
      </c>
      <c r="M138" s="25" t="s">
        <v>102</v>
      </c>
      <c r="N138" s="34">
        <v>45818</v>
      </c>
      <c r="O138" s="41">
        <v>12260.5</v>
      </c>
      <c r="P138" s="25" t="s">
        <v>1913</v>
      </c>
      <c r="Q138" s="25"/>
      <c r="R138" s="25"/>
      <c r="S138" s="3">
        <v>4</v>
      </c>
      <c r="T138" s="42"/>
      <c r="U138" s="25" t="s">
        <v>19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59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52"/>
        <v>0</v>
      </c>
      <c r="M139" s="25" t="s">
        <v>104</v>
      </c>
      <c r="N139" s="34">
        <v>45821</v>
      </c>
      <c r="O139" s="41">
        <v>82677</v>
      </c>
      <c r="P139" s="25" t="s">
        <v>253</v>
      </c>
      <c r="Q139" s="25"/>
      <c r="R139" s="25"/>
      <c r="S139" s="3">
        <v>4</v>
      </c>
      <c r="T139" s="42"/>
      <c r="U139" s="25" t="s">
        <v>19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59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52"/>
        <v>0</v>
      </c>
      <c r="M140" s="26" t="s">
        <v>105</v>
      </c>
      <c r="N140" s="45">
        <v>45818</v>
      </c>
      <c r="O140" s="46">
        <v>7812</v>
      </c>
      <c r="P140" s="26" t="s">
        <v>106</v>
      </c>
      <c r="Q140" s="26"/>
      <c r="R140" s="26"/>
      <c r="S140" s="11">
        <v>4</v>
      </c>
      <c r="T140" s="47"/>
      <c r="U140" s="26" t="s">
        <v>19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14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52"/>
        <v>0</v>
      </c>
      <c r="M141" s="26" t="s">
        <v>107</v>
      </c>
      <c r="N141" s="45">
        <v>45822</v>
      </c>
      <c r="O141" s="46">
        <v>7254</v>
      </c>
      <c r="P141" s="26" t="s">
        <v>166</v>
      </c>
      <c r="Q141" s="26"/>
      <c r="R141" s="26"/>
      <c r="S141" s="11">
        <v>4</v>
      </c>
      <c r="T141" s="47"/>
      <c r="U141" s="26" t="s">
        <v>19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59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52"/>
        <v>0</v>
      </c>
      <c r="M142" s="25" t="s">
        <v>61</v>
      </c>
      <c r="N142" s="34">
        <v>45820</v>
      </c>
      <c r="O142" s="41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42"/>
      <c r="U142" s="25" t="s">
        <v>19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59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52"/>
        <v>0</v>
      </c>
      <c r="M143" s="25" t="s">
        <v>61</v>
      </c>
      <c r="N143" s="34">
        <v>45820</v>
      </c>
      <c r="O143" s="41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42"/>
      <c r="U143" s="25" t="s">
        <v>19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59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52"/>
        <v>0</v>
      </c>
      <c r="M144" s="25" t="s">
        <v>87</v>
      </c>
      <c r="N144" s="34">
        <v>45818</v>
      </c>
      <c r="O144" s="41">
        <v>94395</v>
      </c>
      <c r="P144" s="25" t="s">
        <v>265</v>
      </c>
      <c r="Q144" s="25"/>
      <c r="R144" s="25"/>
      <c r="S144" s="3">
        <v>4</v>
      </c>
      <c r="T144" s="42"/>
      <c r="U144" s="25" t="s">
        <v>19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59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52"/>
        <v>0</v>
      </c>
      <c r="M145" s="25" t="s">
        <v>102</v>
      </c>
      <c r="N145" s="34">
        <v>45818</v>
      </c>
      <c r="O145" s="41">
        <v>15515.5</v>
      </c>
      <c r="P145" s="25" t="s">
        <v>1913</v>
      </c>
      <c r="Q145" s="25"/>
      <c r="R145" s="25"/>
      <c r="S145" s="3">
        <v>4</v>
      </c>
      <c r="T145" s="42"/>
      <c r="U145" s="25" t="s">
        <v>19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59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52"/>
        <v>0</v>
      </c>
      <c r="M146" s="25" t="s">
        <v>111</v>
      </c>
      <c r="N146" s="34">
        <v>45818</v>
      </c>
      <c r="O146" s="41">
        <v>20754.5</v>
      </c>
      <c r="P146" s="25" t="s">
        <v>166</v>
      </c>
      <c r="Q146" s="25"/>
      <c r="R146" s="25"/>
      <c r="S146" s="3">
        <v>4</v>
      </c>
      <c r="T146" s="42"/>
      <c r="U146" s="25" t="s">
        <v>19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59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52"/>
        <v>0</v>
      </c>
      <c r="M147" s="25" t="s">
        <v>111</v>
      </c>
      <c r="N147" s="34">
        <v>45818</v>
      </c>
      <c r="O147" s="41">
        <v>25993.5</v>
      </c>
      <c r="P147" s="25" t="s">
        <v>166</v>
      </c>
      <c r="Q147" s="25"/>
      <c r="R147" s="25"/>
      <c r="S147" s="3">
        <v>4</v>
      </c>
      <c r="T147" s="42"/>
      <c r="U147" s="25" t="s">
        <v>19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59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52"/>
        <v>0</v>
      </c>
      <c r="M148" s="25" t="s">
        <v>111</v>
      </c>
      <c r="N148" s="34">
        <v>45818</v>
      </c>
      <c r="O148" s="41">
        <v>14407.25</v>
      </c>
      <c r="P148" s="25" t="s">
        <v>166</v>
      </c>
      <c r="Q148" s="25"/>
      <c r="R148" s="25"/>
      <c r="S148" s="3">
        <v>4</v>
      </c>
      <c r="T148" s="42"/>
      <c r="U148" s="25" t="s">
        <v>19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59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52"/>
        <v>0</v>
      </c>
      <c r="M149" s="25" t="s">
        <v>91</v>
      </c>
      <c r="N149" s="34">
        <v>45821</v>
      </c>
      <c r="O149" s="41">
        <v>16112.25</v>
      </c>
      <c r="P149" s="25" t="s">
        <v>92</v>
      </c>
      <c r="Q149" s="25"/>
      <c r="R149" s="25"/>
      <c r="S149" s="3">
        <v>4</v>
      </c>
      <c r="T149" s="42"/>
      <c r="U149" s="25" t="s">
        <v>19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59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52"/>
        <v>0</v>
      </c>
      <c r="M150" s="25" t="s">
        <v>61</v>
      </c>
      <c r="N150" s="34">
        <v>45820</v>
      </c>
      <c r="O150" s="41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42"/>
      <c r="U150" s="25" t="s">
        <v>19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59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52"/>
        <v>0</v>
      </c>
      <c r="M151" s="25" t="s">
        <v>61</v>
      </c>
      <c r="N151" s="34">
        <v>45820</v>
      </c>
      <c r="O151" s="41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42"/>
      <c r="U151" s="25" t="s">
        <v>19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59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52"/>
        <v>0</v>
      </c>
      <c r="M152" s="25" t="s">
        <v>111</v>
      </c>
      <c r="N152" s="34">
        <v>45818</v>
      </c>
      <c r="O152" s="41">
        <v>21258.25</v>
      </c>
      <c r="P152" s="25" t="s">
        <v>166</v>
      </c>
      <c r="Q152" s="25"/>
      <c r="R152" s="25"/>
      <c r="S152" s="3">
        <v>4</v>
      </c>
      <c r="T152" s="42"/>
      <c r="U152" s="25" t="s">
        <v>19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59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52"/>
        <v>0</v>
      </c>
      <c r="M153" s="25" t="s">
        <v>104</v>
      </c>
      <c r="N153" s="34">
        <v>45821</v>
      </c>
      <c r="O153" s="41">
        <v>33201</v>
      </c>
      <c r="P153" s="25" t="s">
        <v>253</v>
      </c>
      <c r="Q153" s="25"/>
      <c r="R153" s="25"/>
      <c r="S153" s="3">
        <v>4</v>
      </c>
      <c r="T153" s="42"/>
      <c r="U153" s="25" t="s">
        <v>19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59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52"/>
        <v>0</v>
      </c>
      <c r="M154" s="25" t="s">
        <v>111</v>
      </c>
      <c r="N154" s="34">
        <v>45818</v>
      </c>
      <c r="O154" s="41">
        <v>17228.25</v>
      </c>
      <c r="P154" s="25" t="s">
        <v>166</v>
      </c>
      <c r="Q154" s="25"/>
      <c r="R154" s="25"/>
      <c r="S154" s="3">
        <v>4</v>
      </c>
      <c r="T154" s="42"/>
      <c r="U154" s="25" t="s">
        <v>19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59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52"/>
        <v>0</v>
      </c>
      <c r="M155" s="25" t="s">
        <v>111</v>
      </c>
      <c r="N155" s="34">
        <v>45818</v>
      </c>
      <c r="O155" s="41">
        <v>27001</v>
      </c>
      <c r="P155" s="25" t="s">
        <v>166</v>
      </c>
      <c r="Q155" s="25"/>
      <c r="R155" s="25"/>
      <c r="S155" s="3">
        <v>4</v>
      </c>
      <c r="T155" s="42"/>
      <c r="U155" s="25" t="s">
        <v>19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59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52"/>
        <v>0</v>
      </c>
      <c r="M156" s="25" t="s">
        <v>115</v>
      </c>
      <c r="N156" s="34">
        <v>45818</v>
      </c>
      <c r="O156" s="41">
        <v>24846.5</v>
      </c>
      <c r="P156" s="25" t="s">
        <v>106</v>
      </c>
      <c r="Q156" s="25"/>
      <c r="R156" s="25"/>
      <c r="S156" s="3">
        <v>4</v>
      </c>
      <c r="T156" s="42"/>
      <c r="U156" s="25" t="s">
        <v>19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59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52"/>
        <v>0</v>
      </c>
      <c r="M157" s="25" t="s">
        <v>61</v>
      </c>
      <c r="N157" s="34">
        <v>45820</v>
      </c>
      <c r="O157" s="41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42"/>
      <c r="U157" s="25" t="s">
        <v>19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59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52"/>
        <v>0</v>
      </c>
      <c r="M158" s="25" t="s">
        <v>87</v>
      </c>
      <c r="N158" s="34">
        <v>45818</v>
      </c>
      <c r="O158" s="41">
        <v>58156</v>
      </c>
      <c r="P158" s="25" t="s">
        <v>265</v>
      </c>
      <c r="Q158" s="25"/>
      <c r="R158" s="25"/>
      <c r="S158" s="3">
        <v>4</v>
      </c>
      <c r="T158" s="42"/>
      <c r="U158" s="25" t="s">
        <v>19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59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52"/>
        <v>0</v>
      </c>
      <c r="M159" s="25" t="s">
        <v>118</v>
      </c>
      <c r="N159" s="34">
        <v>45820</v>
      </c>
      <c r="O159" s="41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42" t="s">
        <v>120</v>
      </c>
      <c r="U159" s="25" t="s">
        <v>19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59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52"/>
        <v>0</v>
      </c>
      <c r="M160" s="25" t="s">
        <v>61</v>
      </c>
      <c r="N160" s="34">
        <v>45820</v>
      </c>
      <c r="O160" s="41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42"/>
      <c r="U160" s="25" t="s">
        <v>19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59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52"/>
        <v>0</v>
      </c>
      <c r="M161" s="25" t="s">
        <v>111</v>
      </c>
      <c r="N161" s="34">
        <v>45818</v>
      </c>
      <c r="O161" s="41">
        <v>29519.75</v>
      </c>
      <c r="P161" s="25" t="s">
        <v>166</v>
      </c>
      <c r="Q161" s="25"/>
      <c r="R161" s="25"/>
      <c r="S161" s="3">
        <v>4</v>
      </c>
      <c r="T161" s="42"/>
      <c r="U161" s="25" t="s">
        <v>19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59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52"/>
        <v>0</v>
      </c>
      <c r="M162" s="25" t="s">
        <v>100</v>
      </c>
      <c r="N162" s="34">
        <v>45820</v>
      </c>
      <c r="O162" s="41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42"/>
      <c r="U162" s="25" t="s">
        <v>19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59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52"/>
        <v>0</v>
      </c>
      <c r="M163" s="25" t="s">
        <v>61</v>
      </c>
      <c r="N163" s="34">
        <v>45820</v>
      </c>
      <c r="O163" s="41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42"/>
      <c r="U163" s="25" t="s">
        <v>19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59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52"/>
        <v>0</v>
      </c>
      <c r="M164" s="25" t="s">
        <v>111</v>
      </c>
      <c r="N164" s="34">
        <v>45818</v>
      </c>
      <c r="O164" s="41">
        <v>34960.25</v>
      </c>
      <c r="P164" s="25" t="s">
        <v>166</v>
      </c>
      <c r="Q164" s="25"/>
      <c r="R164" s="25"/>
      <c r="S164" s="3">
        <v>4</v>
      </c>
      <c r="T164" s="42"/>
      <c r="U164" s="25" t="s">
        <v>19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59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52"/>
        <v>0</v>
      </c>
      <c r="M165" s="25" t="s">
        <v>115</v>
      </c>
      <c r="N165" s="34">
        <v>45818</v>
      </c>
      <c r="O165" s="41">
        <v>48391</v>
      </c>
      <c r="P165" s="25" t="s">
        <v>106</v>
      </c>
      <c r="Q165" s="25"/>
      <c r="R165" s="25"/>
      <c r="S165" s="3">
        <v>4</v>
      </c>
      <c r="T165" s="42"/>
      <c r="U165" s="25" t="s">
        <v>19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59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52"/>
        <v>0</v>
      </c>
      <c r="M166" s="25" t="s">
        <v>61</v>
      </c>
      <c r="N166" s="34">
        <v>45820</v>
      </c>
      <c r="O166" s="41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42"/>
      <c r="U166" s="25" t="s">
        <v>19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59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52"/>
        <v>0</v>
      </c>
      <c r="M167" s="25" t="s">
        <v>61</v>
      </c>
      <c r="N167" s="34">
        <v>45820</v>
      </c>
      <c r="O167" s="41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42"/>
      <c r="U167" s="25" t="s">
        <v>19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59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52"/>
        <v>0</v>
      </c>
      <c r="M168" s="25" t="s">
        <v>61</v>
      </c>
      <c r="N168" s="34">
        <v>45820</v>
      </c>
      <c r="O168" s="41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42"/>
      <c r="U168" s="25" t="s">
        <v>19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59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52"/>
        <v>0</v>
      </c>
      <c r="M169" s="25" t="s">
        <v>61</v>
      </c>
      <c r="N169" s="34">
        <v>45820</v>
      </c>
      <c r="O169" s="41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42"/>
      <c r="U169" s="25" t="s">
        <v>19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59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52"/>
        <v>0</v>
      </c>
      <c r="M170" s="25" t="s">
        <v>61</v>
      </c>
      <c r="N170" s="34">
        <v>45820</v>
      </c>
      <c r="O170" s="41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42"/>
      <c r="U170" s="25" t="s">
        <v>19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59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52"/>
        <v>0</v>
      </c>
      <c r="M171" s="25" t="s">
        <v>104</v>
      </c>
      <c r="N171" s="34">
        <v>45821</v>
      </c>
      <c r="O171" s="41">
        <v>83545</v>
      </c>
      <c r="P171" s="25" t="s">
        <v>253</v>
      </c>
      <c r="Q171" s="25"/>
      <c r="R171" s="25"/>
      <c r="S171" s="3">
        <v>4</v>
      </c>
      <c r="T171" s="42"/>
      <c r="U171" s="25" t="s">
        <v>19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59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52"/>
        <v>0</v>
      </c>
      <c r="M172" s="25" t="s">
        <v>111</v>
      </c>
      <c r="N172" s="34">
        <v>45818</v>
      </c>
      <c r="O172" s="41">
        <v>11284</v>
      </c>
      <c r="P172" s="25" t="s">
        <v>166</v>
      </c>
      <c r="Q172" s="25"/>
      <c r="R172" s="25"/>
      <c r="S172" s="3">
        <v>4</v>
      </c>
      <c r="T172" s="42"/>
      <c r="U172" s="25" t="s">
        <v>19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59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52"/>
        <v>0</v>
      </c>
      <c r="M173" s="25" t="s">
        <v>115</v>
      </c>
      <c r="N173" s="34">
        <v>45818</v>
      </c>
      <c r="O173" s="41">
        <v>40145</v>
      </c>
      <c r="P173" s="25" t="s">
        <v>106</v>
      </c>
      <c r="Q173" s="25"/>
      <c r="R173" s="25"/>
      <c r="S173" s="3">
        <v>4</v>
      </c>
      <c r="T173" s="42"/>
      <c r="U173" s="25" t="s">
        <v>19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59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52"/>
        <v>0</v>
      </c>
      <c r="M174" s="25" t="s">
        <v>115</v>
      </c>
      <c r="N174" s="34">
        <v>45818</v>
      </c>
      <c r="O174" s="41">
        <v>46546.5</v>
      </c>
      <c r="P174" s="25" t="s">
        <v>106</v>
      </c>
      <c r="Q174" s="25"/>
      <c r="R174" s="25"/>
      <c r="S174" s="3">
        <v>4</v>
      </c>
      <c r="T174" s="42"/>
      <c r="U174" s="25" t="s">
        <v>19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59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52"/>
        <v>0</v>
      </c>
      <c r="M175" s="25" t="s">
        <v>61</v>
      </c>
      <c r="N175" s="34">
        <v>45820</v>
      </c>
      <c r="O175" s="41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42"/>
      <c r="U175" s="25" t="s">
        <v>19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59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52"/>
        <v>0</v>
      </c>
      <c r="M176" s="25" t="s">
        <v>126</v>
      </c>
      <c r="N176" s="34">
        <v>45818</v>
      </c>
      <c r="O176" s="41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42"/>
      <c r="U176" s="25" t="s">
        <v>19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59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52"/>
        <v>0</v>
      </c>
      <c r="M177" s="25" t="s">
        <v>66</v>
      </c>
      <c r="N177" s="34">
        <v>45821</v>
      </c>
      <c r="O177" s="41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42"/>
      <c r="U177" s="25" t="s">
        <v>19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59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52"/>
        <v>0</v>
      </c>
      <c r="M178" s="25" t="s">
        <v>111</v>
      </c>
      <c r="N178" s="34">
        <v>45818</v>
      </c>
      <c r="O178" s="41">
        <v>21560.5</v>
      </c>
      <c r="P178" s="25" t="s">
        <v>166</v>
      </c>
      <c r="Q178" s="25"/>
      <c r="R178" s="25"/>
      <c r="S178" s="3">
        <v>4</v>
      </c>
      <c r="T178" s="42"/>
      <c r="U178" s="25" t="s">
        <v>19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59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52"/>
        <v>0</v>
      </c>
      <c r="M179" s="25" t="s">
        <v>61</v>
      </c>
      <c r="N179" s="34">
        <v>45820</v>
      </c>
      <c r="O179" s="41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42"/>
      <c r="U179" s="25" t="s">
        <v>19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59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52"/>
        <v>0</v>
      </c>
      <c r="M180" s="25" t="s">
        <v>127</v>
      </c>
      <c r="N180" s="34">
        <v>45818</v>
      </c>
      <c r="O180" s="41">
        <v>3487.5</v>
      </c>
      <c r="P180" s="25" t="s">
        <v>128</v>
      </c>
      <c r="Q180" s="25"/>
      <c r="R180" s="25"/>
      <c r="S180" s="3">
        <v>4</v>
      </c>
      <c r="T180" s="42"/>
      <c r="U180" s="25" t="s">
        <v>19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59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52"/>
        <v>0</v>
      </c>
      <c r="M181" s="25" t="s">
        <v>75</v>
      </c>
      <c r="N181" s="34">
        <v>45818</v>
      </c>
      <c r="O181" s="41">
        <v>9874.7999999999993</v>
      </c>
      <c r="P181" s="25" t="s">
        <v>277</v>
      </c>
      <c r="Q181" s="25"/>
      <c r="R181" s="25"/>
      <c r="S181" s="3">
        <v>4</v>
      </c>
      <c r="T181" s="42"/>
      <c r="U181" s="25" t="s">
        <v>19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59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52"/>
        <v>0</v>
      </c>
      <c r="M182" s="25" t="s">
        <v>61</v>
      </c>
      <c r="N182" s="34">
        <v>45820</v>
      </c>
      <c r="O182" s="41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42"/>
      <c r="U182" s="25" t="s">
        <v>19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59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52"/>
        <v>0</v>
      </c>
      <c r="M183" s="25" t="s">
        <v>61</v>
      </c>
      <c r="N183" s="34">
        <v>45820</v>
      </c>
      <c r="O183" s="41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42"/>
      <c r="U183" s="25" t="s">
        <v>19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59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52"/>
        <v>0</v>
      </c>
      <c r="M184" s="25" t="s">
        <v>102</v>
      </c>
      <c r="N184" s="34">
        <v>45818</v>
      </c>
      <c r="O184" s="41">
        <v>10958.5</v>
      </c>
      <c r="P184" s="25" t="s">
        <v>1913</v>
      </c>
      <c r="Q184" s="25"/>
      <c r="R184" s="25"/>
      <c r="S184" s="3">
        <v>4</v>
      </c>
      <c r="T184" s="42"/>
      <c r="U184" s="25" t="s">
        <v>19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59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52"/>
        <v>0</v>
      </c>
      <c r="M185" s="25" t="s">
        <v>126</v>
      </c>
      <c r="N185" s="34">
        <v>45818</v>
      </c>
      <c r="O185" s="41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42"/>
      <c r="U185" s="25" t="s">
        <v>19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59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52"/>
        <v>0</v>
      </c>
      <c r="M186" s="25" t="s">
        <v>64</v>
      </c>
      <c r="N186" s="34">
        <v>45821</v>
      </c>
      <c r="O186" s="41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42"/>
      <c r="U186" s="25" t="s">
        <v>19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59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52"/>
        <v>0</v>
      </c>
      <c r="M187" s="25" t="s">
        <v>129</v>
      </c>
      <c r="N187" s="34">
        <v>45818</v>
      </c>
      <c r="O187" s="41">
        <v>36347.5</v>
      </c>
      <c r="P187" s="25" t="s">
        <v>653</v>
      </c>
      <c r="Q187" s="25"/>
      <c r="R187" s="25"/>
      <c r="S187" s="3">
        <v>-20</v>
      </c>
      <c r="T187" s="42"/>
      <c r="U187" s="25" t="s">
        <v>19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59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52"/>
        <v>0</v>
      </c>
      <c r="M188" s="25" t="s">
        <v>130</v>
      </c>
      <c r="N188" s="34">
        <v>45820</v>
      </c>
      <c r="O188" s="41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42" t="s">
        <v>859</v>
      </c>
      <c r="U188" s="25" t="s">
        <v>19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59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52"/>
        <v>0</v>
      </c>
      <c r="M189" s="25" t="s">
        <v>133</v>
      </c>
      <c r="N189" s="34">
        <v>45818</v>
      </c>
      <c r="O189" s="41">
        <v>10346.25</v>
      </c>
      <c r="P189" s="25" t="s">
        <v>134</v>
      </c>
      <c r="Q189" s="25"/>
      <c r="R189" s="25"/>
      <c r="S189" s="3">
        <v>4</v>
      </c>
      <c r="T189" s="42"/>
      <c r="U189" s="25" t="s">
        <v>19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59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52"/>
        <v>0</v>
      </c>
      <c r="M190" s="25" t="s">
        <v>136</v>
      </c>
      <c r="N190" s="34">
        <v>45818</v>
      </c>
      <c r="O190" s="41">
        <v>56314.6</v>
      </c>
      <c r="P190" s="25" t="s">
        <v>166</v>
      </c>
      <c r="Q190" s="25"/>
      <c r="R190" s="25"/>
      <c r="S190" s="3">
        <v>4</v>
      </c>
      <c r="T190" s="42"/>
      <c r="U190" s="25" t="s">
        <v>19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59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52"/>
        <v>0</v>
      </c>
      <c r="M191" s="25" t="s">
        <v>64</v>
      </c>
      <c r="N191" s="34">
        <v>45821</v>
      </c>
      <c r="O191" s="41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42"/>
      <c r="U191" s="25" t="s">
        <v>19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59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52"/>
        <v>0</v>
      </c>
      <c r="M192" s="25" t="s">
        <v>64</v>
      </c>
      <c r="N192" s="34">
        <v>45821</v>
      </c>
      <c r="O192" s="41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42"/>
      <c r="U192" s="25" t="s">
        <v>19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59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52"/>
        <v>0</v>
      </c>
      <c r="M193" s="25" t="s">
        <v>66</v>
      </c>
      <c r="N193" s="34">
        <v>45821</v>
      </c>
      <c r="O193" s="41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42"/>
      <c r="U193" s="25" t="s">
        <v>19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59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52"/>
        <v>0</v>
      </c>
      <c r="M194" s="25" t="s">
        <v>66</v>
      </c>
      <c r="N194" s="34">
        <v>45821</v>
      </c>
      <c r="O194" s="41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42"/>
      <c r="U194" s="25" t="s">
        <v>19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59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52"/>
        <v>0</v>
      </c>
      <c r="M195" s="25" t="s">
        <v>66</v>
      </c>
      <c r="N195" s="34">
        <v>45821</v>
      </c>
      <c r="O195" s="41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42"/>
      <c r="U195" s="25" t="s">
        <v>19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59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52"/>
        <v>0</v>
      </c>
      <c r="M196" s="25" t="s">
        <v>66</v>
      </c>
      <c r="N196" s="34">
        <v>45821</v>
      </c>
      <c r="O196" s="41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42"/>
      <c r="U196" s="25" t="s">
        <v>19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59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66</v>
      </c>
      <c r="N197" s="34">
        <v>45821</v>
      </c>
      <c r="O197" s="41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42"/>
      <c r="U197" s="25" t="s">
        <v>19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59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66"/>
        <v>0</v>
      </c>
      <c r="M198" s="25" t="s">
        <v>64</v>
      </c>
      <c r="N198" s="34">
        <v>45821</v>
      </c>
      <c r="O198" s="41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42"/>
      <c r="U198" s="25" t="s">
        <v>19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59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66"/>
        <v>0</v>
      </c>
      <c r="M199" s="25" t="s">
        <v>66</v>
      </c>
      <c r="N199" s="34">
        <v>45821</v>
      </c>
      <c r="O199" s="41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42"/>
      <c r="U199" s="25" t="s">
        <v>19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59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66"/>
        <v>0</v>
      </c>
      <c r="M200" s="25" t="s">
        <v>64</v>
      </c>
      <c r="N200" s="34">
        <v>45821</v>
      </c>
      <c r="O200" s="41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42"/>
      <c r="U200" s="25" t="s">
        <v>19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59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66"/>
        <v>0</v>
      </c>
      <c r="M201" s="25" t="s">
        <v>66</v>
      </c>
      <c r="N201" s="34">
        <v>45821</v>
      </c>
      <c r="O201" s="41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42"/>
      <c r="U201" s="25" t="s">
        <v>19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59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66"/>
        <v>0</v>
      </c>
      <c r="M202" s="25" t="s">
        <v>66</v>
      </c>
      <c r="N202" s="34">
        <v>45821</v>
      </c>
      <c r="O202" s="41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42"/>
      <c r="U202" s="25" t="s">
        <v>19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59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66"/>
        <v>0</v>
      </c>
      <c r="M203" s="25" t="s">
        <v>66</v>
      </c>
      <c r="N203" s="34">
        <v>45821</v>
      </c>
      <c r="O203" s="41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42"/>
      <c r="U203" s="25" t="s">
        <v>19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59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66"/>
        <v>0</v>
      </c>
      <c r="M204" s="25" t="s">
        <v>111</v>
      </c>
      <c r="N204" s="34">
        <v>45818</v>
      </c>
      <c r="O204" s="41">
        <v>34960.25</v>
      </c>
      <c r="P204" s="25" t="s">
        <v>166</v>
      </c>
      <c r="Q204" s="25"/>
      <c r="R204" s="25"/>
      <c r="S204" s="3">
        <v>-20</v>
      </c>
      <c r="T204" s="42"/>
      <c r="U204" s="25" t="s">
        <v>19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59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66"/>
        <v>0</v>
      </c>
      <c r="M205" s="25" t="s">
        <v>136</v>
      </c>
      <c r="N205" s="34">
        <v>45818</v>
      </c>
      <c r="O205" s="41">
        <v>339605</v>
      </c>
      <c r="P205" s="25" t="s">
        <v>166</v>
      </c>
      <c r="Q205" s="25"/>
      <c r="R205" s="25"/>
      <c r="S205" s="3">
        <v>-20</v>
      </c>
      <c r="T205" s="42"/>
      <c r="U205" s="25" t="s">
        <v>19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59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66"/>
        <v>0</v>
      </c>
      <c r="M206" s="25" t="s">
        <v>145</v>
      </c>
      <c r="N206" s="34">
        <v>45820</v>
      </c>
      <c r="O206" s="41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42"/>
      <c r="U206" s="25" t="s">
        <v>19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59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66"/>
        <v>0</v>
      </c>
      <c r="M207" s="25" t="s">
        <v>145</v>
      </c>
      <c r="N207" s="34">
        <v>45820</v>
      </c>
      <c r="O207" s="41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42"/>
      <c r="U207" s="25" t="s">
        <v>19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59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66"/>
        <v>0</v>
      </c>
      <c r="M208" s="25" t="s">
        <v>145</v>
      </c>
      <c r="N208" s="34">
        <v>45820</v>
      </c>
      <c r="O208" s="41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42"/>
      <c r="U208" s="25" t="s">
        <v>19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59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66"/>
        <v>0</v>
      </c>
      <c r="M209" s="25" t="s">
        <v>146</v>
      </c>
      <c r="N209" s="34">
        <v>45824</v>
      </c>
      <c r="O209" s="41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42"/>
      <c r="U209" s="25" t="s">
        <v>19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59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66"/>
        <v>0</v>
      </c>
      <c r="M210" s="25" t="s">
        <v>136</v>
      </c>
      <c r="N210" s="34">
        <v>45818</v>
      </c>
      <c r="O210" s="41">
        <v>48626.6</v>
      </c>
      <c r="P210" s="25" t="s">
        <v>166</v>
      </c>
      <c r="Q210" s="25"/>
      <c r="R210" s="25"/>
      <c r="S210" s="3">
        <v>4</v>
      </c>
      <c r="T210" s="42"/>
      <c r="U210" s="25" t="s">
        <v>19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59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66"/>
        <v>0</v>
      </c>
      <c r="M211" s="25" t="s">
        <v>149</v>
      </c>
      <c r="N211" s="34">
        <v>45818</v>
      </c>
      <c r="O211" s="41">
        <v>200925</v>
      </c>
      <c r="P211" s="25" t="s">
        <v>150</v>
      </c>
      <c r="Q211" s="25"/>
      <c r="R211" s="25"/>
      <c r="S211" s="3">
        <v>4</v>
      </c>
      <c r="T211" s="42"/>
      <c r="U211" s="25" t="s">
        <v>19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59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66"/>
        <v>0</v>
      </c>
      <c r="M212" s="25" t="s">
        <v>151</v>
      </c>
      <c r="N212" s="34">
        <v>45820</v>
      </c>
      <c r="O212" s="41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42"/>
      <c r="U212" s="25" t="s">
        <v>19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59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66"/>
        <v>0</v>
      </c>
      <c r="M213" s="25" t="s">
        <v>91</v>
      </c>
      <c r="N213" s="34">
        <v>45821</v>
      </c>
      <c r="O213" s="41">
        <v>10936.8</v>
      </c>
      <c r="P213" s="25" t="s">
        <v>92</v>
      </c>
      <c r="Q213" s="25"/>
      <c r="R213" s="25"/>
      <c r="S213" s="3">
        <v>4</v>
      </c>
      <c r="T213" s="42"/>
      <c r="U213" s="25" t="s">
        <v>19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152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66"/>
        <v>0</v>
      </c>
      <c r="M214" s="25" t="s">
        <v>153</v>
      </c>
      <c r="N214" s="34">
        <v>45831</v>
      </c>
      <c r="O214" s="41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42"/>
      <c r="U214" s="25" t="s">
        <v>19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152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66"/>
        <v>0</v>
      </c>
      <c r="M215" s="25" t="s">
        <v>156</v>
      </c>
      <c r="N215" s="34">
        <v>45824</v>
      </c>
      <c r="O215" s="41">
        <v>26908</v>
      </c>
      <c r="P215" s="25" t="s">
        <v>27</v>
      </c>
      <c r="Q215" s="25"/>
      <c r="R215" s="25"/>
      <c r="S215" s="3">
        <v>4</v>
      </c>
      <c r="T215" s="42"/>
      <c r="U215" s="25" t="s">
        <v>19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152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66"/>
        <v>0</v>
      </c>
      <c r="M216" s="25" t="s">
        <v>153</v>
      </c>
      <c r="N216" s="34">
        <v>45831</v>
      </c>
      <c r="O216" s="41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42"/>
      <c r="U216" s="25" t="s">
        <v>19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152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66"/>
        <v>0</v>
      </c>
      <c r="M217" s="25" t="s">
        <v>156</v>
      </c>
      <c r="N217" s="34">
        <v>45824</v>
      </c>
      <c r="O217" s="41">
        <v>35045</v>
      </c>
      <c r="P217" s="25" t="s">
        <v>27</v>
      </c>
      <c r="Q217" s="25"/>
      <c r="R217" s="25"/>
      <c r="S217" s="3">
        <v>4</v>
      </c>
      <c r="T217" s="42"/>
      <c r="U217" s="25" t="s">
        <v>19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152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66"/>
        <v>0</v>
      </c>
      <c r="M218" s="25" t="s">
        <v>159</v>
      </c>
      <c r="N218" s="34">
        <v>45822</v>
      </c>
      <c r="O218" s="41">
        <v>29620.5</v>
      </c>
      <c r="P218" s="25" t="s">
        <v>1913</v>
      </c>
      <c r="Q218" s="25"/>
      <c r="R218" s="25"/>
      <c r="S218" s="3">
        <v>4</v>
      </c>
      <c r="T218" s="42"/>
      <c r="U218" s="25" t="s">
        <v>19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152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66"/>
        <v>0</v>
      </c>
      <c r="M219" s="25" t="s">
        <v>161</v>
      </c>
      <c r="N219" s="34">
        <v>45824</v>
      </c>
      <c r="O219" s="41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42"/>
      <c r="U219" s="25" t="s">
        <v>19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152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66"/>
        <v>0</v>
      </c>
      <c r="M220" s="25" t="s">
        <v>162</v>
      </c>
      <c r="N220" s="34">
        <v>45825</v>
      </c>
      <c r="O220" s="41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42" t="s">
        <v>163</v>
      </c>
      <c r="U220" s="25" t="s">
        <v>19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152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66"/>
        <v>0</v>
      </c>
      <c r="M221" s="25" t="s">
        <v>165</v>
      </c>
      <c r="N221" s="34">
        <v>45822</v>
      </c>
      <c r="O221" s="41">
        <v>30752</v>
      </c>
      <c r="P221" s="25" t="s">
        <v>166</v>
      </c>
      <c r="Q221" s="25"/>
      <c r="R221" s="25"/>
      <c r="S221" s="3">
        <v>4</v>
      </c>
      <c r="T221" s="42"/>
      <c r="U221" s="25" t="s">
        <v>19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152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66"/>
        <v>0</v>
      </c>
      <c r="M222" s="25" t="s">
        <v>168</v>
      </c>
      <c r="N222" s="34">
        <v>45829</v>
      </c>
      <c r="O222" s="41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42"/>
      <c r="U222" s="25" t="s">
        <v>19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152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66"/>
        <v>0</v>
      </c>
      <c r="M223" s="25" t="s">
        <v>170</v>
      </c>
      <c r="N223" s="34">
        <v>45825</v>
      </c>
      <c r="O223" s="41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42" t="s">
        <v>163</v>
      </c>
      <c r="U223" s="25" t="s">
        <v>19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152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66"/>
        <v>0</v>
      </c>
      <c r="M224" s="25" t="s">
        <v>172</v>
      </c>
      <c r="N224" s="34">
        <v>45822</v>
      </c>
      <c r="O224" s="41">
        <v>11865</v>
      </c>
      <c r="P224" s="25" t="s">
        <v>173</v>
      </c>
      <c r="Q224" s="25"/>
      <c r="R224" s="25"/>
      <c r="S224" s="3">
        <v>4</v>
      </c>
      <c r="T224" s="42"/>
      <c r="U224" s="25" t="s">
        <v>19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152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66"/>
        <v>0</v>
      </c>
      <c r="M225" s="25" t="s">
        <v>175</v>
      </c>
      <c r="N225" s="34">
        <v>45824</v>
      </c>
      <c r="O225" s="41">
        <v>29462.400000000001</v>
      </c>
      <c r="P225" s="25" t="s">
        <v>176</v>
      </c>
      <c r="Q225" s="25"/>
      <c r="R225" s="25"/>
      <c r="S225" s="3">
        <v>4</v>
      </c>
      <c r="T225" s="42"/>
      <c r="U225" s="25" t="s">
        <v>19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152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66"/>
        <v>0</v>
      </c>
      <c r="M226" s="25" t="s">
        <v>175</v>
      </c>
      <c r="N226" s="34">
        <v>45824</v>
      </c>
      <c r="O226" s="41">
        <v>47318.400000000001</v>
      </c>
      <c r="P226" s="25" t="s">
        <v>176</v>
      </c>
      <c r="Q226" s="25"/>
      <c r="R226" s="25"/>
      <c r="S226" s="3">
        <v>4</v>
      </c>
      <c r="T226" s="42"/>
      <c r="U226" s="25" t="s">
        <v>19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152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66"/>
        <v>0</v>
      </c>
      <c r="M227" s="25" t="s">
        <v>175</v>
      </c>
      <c r="N227" s="34">
        <v>45824</v>
      </c>
      <c r="O227" s="41">
        <v>44193.599999999999</v>
      </c>
      <c r="P227" s="25" t="s">
        <v>176</v>
      </c>
      <c r="Q227" s="25"/>
      <c r="R227" s="25"/>
      <c r="S227" s="3">
        <v>4</v>
      </c>
      <c r="T227" s="42"/>
      <c r="U227" s="25" t="s">
        <v>19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152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66"/>
        <v>0</v>
      </c>
      <c r="M228" s="25" t="s">
        <v>180</v>
      </c>
      <c r="N228" s="34">
        <v>45833</v>
      </c>
      <c r="O228" s="41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42"/>
      <c r="U228" s="25" t="s">
        <v>19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152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66"/>
        <v>0</v>
      </c>
      <c r="M229" s="25" t="s">
        <v>183</v>
      </c>
      <c r="N229" s="34">
        <v>45824</v>
      </c>
      <c r="O229" s="41">
        <v>86444</v>
      </c>
      <c r="P229" s="25" t="s">
        <v>184</v>
      </c>
      <c r="Q229" s="25"/>
      <c r="R229" s="25"/>
      <c r="S229" s="3">
        <v>4</v>
      </c>
      <c r="T229" s="42"/>
      <c r="U229" s="25" t="s">
        <v>19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152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66"/>
        <v>0</v>
      </c>
      <c r="M230" s="25" t="s">
        <v>180</v>
      </c>
      <c r="N230" s="34">
        <v>45833</v>
      </c>
      <c r="O230" s="41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42"/>
      <c r="U230" s="25" t="s">
        <v>19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152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66"/>
        <v>0</v>
      </c>
      <c r="M231" s="25" t="s">
        <v>175</v>
      </c>
      <c r="N231" s="34">
        <v>45824</v>
      </c>
      <c r="O231" s="41">
        <v>32587.200000000001</v>
      </c>
      <c r="P231" s="25" t="s">
        <v>176</v>
      </c>
      <c r="Q231" s="25"/>
      <c r="R231" s="25"/>
      <c r="S231" s="3">
        <v>4</v>
      </c>
      <c r="T231" s="42"/>
      <c r="U231" s="25" t="s">
        <v>19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152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66"/>
        <v>0</v>
      </c>
      <c r="M232" s="25" t="s">
        <v>180</v>
      </c>
      <c r="N232" s="34">
        <v>45833</v>
      </c>
      <c r="O232" s="41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42"/>
      <c r="U232" s="25" t="s">
        <v>19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152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66"/>
        <v>0</v>
      </c>
      <c r="M233" s="25" t="s">
        <v>187</v>
      </c>
      <c r="N233" s="34">
        <v>45824</v>
      </c>
      <c r="O233" s="41">
        <v>25556.400000000001</v>
      </c>
      <c r="P233" s="25" t="s">
        <v>188</v>
      </c>
      <c r="Q233" s="25"/>
      <c r="R233" s="25"/>
      <c r="S233" s="3">
        <v>4</v>
      </c>
      <c r="T233" s="42"/>
      <c r="U233" s="25" t="s">
        <v>19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152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66"/>
        <v>0</v>
      </c>
      <c r="M234" s="25" t="s">
        <v>180</v>
      </c>
      <c r="N234" s="34">
        <v>45833</v>
      </c>
      <c r="O234" s="41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42"/>
      <c r="U234" s="25" t="s">
        <v>19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152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66"/>
        <v>0</v>
      </c>
      <c r="M235" s="25" t="s">
        <v>191</v>
      </c>
      <c r="N235" s="34">
        <v>45822</v>
      </c>
      <c r="O235" s="41">
        <v>14322</v>
      </c>
      <c r="P235" s="25" t="s">
        <v>192</v>
      </c>
      <c r="Q235" s="25"/>
      <c r="R235" s="25"/>
      <c r="S235" s="3">
        <v>4</v>
      </c>
      <c r="T235" s="42"/>
      <c r="U235" s="25" t="s">
        <v>19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152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66"/>
        <v>0</v>
      </c>
      <c r="M236" s="25" t="s">
        <v>175</v>
      </c>
      <c r="N236" s="34">
        <v>45824</v>
      </c>
      <c r="O236" s="41">
        <v>29574</v>
      </c>
      <c r="P236" s="25" t="s">
        <v>176</v>
      </c>
      <c r="Q236" s="25"/>
      <c r="R236" s="25"/>
      <c r="S236" s="3">
        <v>4</v>
      </c>
      <c r="T236" s="42"/>
      <c r="U236" s="25" t="s">
        <v>19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152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66"/>
        <v>0</v>
      </c>
      <c r="M237" s="25" t="s">
        <v>194</v>
      </c>
      <c r="N237" s="34">
        <v>45824</v>
      </c>
      <c r="O237" s="41">
        <v>15345</v>
      </c>
      <c r="P237" s="25" t="s">
        <v>195</v>
      </c>
      <c r="Q237" s="25"/>
      <c r="R237" s="25"/>
      <c r="S237" s="3">
        <v>4</v>
      </c>
      <c r="T237" s="42"/>
      <c r="U237" s="25" t="s">
        <v>19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152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66"/>
        <v>0</v>
      </c>
      <c r="M238" s="25" t="s">
        <v>194</v>
      </c>
      <c r="N238" s="34">
        <v>45824</v>
      </c>
      <c r="O238" s="41">
        <v>29295</v>
      </c>
      <c r="P238" s="25" t="s">
        <v>195</v>
      </c>
      <c r="Q238" s="25"/>
      <c r="R238" s="25"/>
      <c r="S238" s="3">
        <v>4</v>
      </c>
      <c r="T238" s="42"/>
      <c r="U238" s="25" t="s">
        <v>19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152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66"/>
        <v>0</v>
      </c>
      <c r="M239" s="25" t="s">
        <v>180</v>
      </c>
      <c r="N239" s="34">
        <v>45833</v>
      </c>
      <c r="O239" s="41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42"/>
      <c r="U239" s="25" t="s">
        <v>19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152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66"/>
        <v>0</v>
      </c>
      <c r="M240" s="25" t="s">
        <v>197</v>
      </c>
      <c r="N240" s="34">
        <v>45822</v>
      </c>
      <c r="O240" s="41">
        <v>7812</v>
      </c>
      <c r="P240" s="25" t="s">
        <v>192</v>
      </c>
      <c r="Q240" s="25"/>
      <c r="R240" s="25"/>
      <c r="S240" s="3">
        <v>4</v>
      </c>
      <c r="T240" s="42"/>
      <c r="U240" s="25" t="s">
        <v>19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152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66"/>
        <v>0</v>
      </c>
      <c r="M241" s="25" t="s">
        <v>180</v>
      </c>
      <c r="N241" s="34">
        <v>45833</v>
      </c>
      <c r="O241" s="41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42"/>
      <c r="U241" s="25" t="s">
        <v>19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152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66"/>
        <v>0</v>
      </c>
      <c r="M242" s="25" t="s">
        <v>200</v>
      </c>
      <c r="N242" s="34">
        <v>45824</v>
      </c>
      <c r="O242" s="41">
        <v>62310</v>
      </c>
      <c r="P242" s="25" t="s">
        <v>188</v>
      </c>
      <c r="Q242" s="25"/>
      <c r="R242" s="25"/>
      <c r="S242" s="3">
        <v>4</v>
      </c>
      <c r="T242" s="42"/>
      <c r="U242" s="25" t="s">
        <v>19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152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66"/>
        <v>0</v>
      </c>
      <c r="M243" s="25" t="s">
        <v>202</v>
      </c>
      <c r="N243" s="34">
        <v>45822</v>
      </c>
      <c r="O243" s="41">
        <v>28644</v>
      </c>
      <c r="P243" s="25" t="s">
        <v>192</v>
      </c>
      <c r="Q243" s="25"/>
      <c r="R243" s="25"/>
      <c r="S243" s="3">
        <v>4</v>
      </c>
      <c r="T243" s="42"/>
      <c r="U243" s="25" t="s">
        <v>19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152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66"/>
        <v>0</v>
      </c>
      <c r="M244" s="25" t="s">
        <v>200</v>
      </c>
      <c r="N244" s="34">
        <v>45824</v>
      </c>
      <c r="O244" s="41">
        <v>29574</v>
      </c>
      <c r="P244" s="25" t="s">
        <v>188</v>
      </c>
      <c r="Q244" s="25"/>
      <c r="R244" s="25"/>
      <c r="S244" s="3">
        <v>4</v>
      </c>
      <c r="T244" s="42"/>
      <c r="U244" s="25" t="s">
        <v>19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152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66"/>
        <v>0</v>
      </c>
      <c r="M245" s="25" t="s">
        <v>180</v>
      </c>
      <c r="N245" s="34">
        <v>45833</v>
      </c>
      <c r="O245" s="41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42"/>
      <c r="U245" s="25" t="s">
        <v>19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152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66"/>
        <v>0</v>
      </c>
      <c r="M246" s="25" t="s">
        <v>180</v>
      </c>
      <c r="N246" s="34">
        <v>45833</v>
      </c>
      <c r="O246" s="41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42"/>
      <c r="U246" s="25" t="s">
        <v>19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152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66"/>
        <v>0</v>
      </c>
      <c r="M247" s="25" t="s">
        <v>180</v>
      </c>
      <c r="N247" s="34">
        <v>45833</v>
      </c>
      <c r="O247" s="41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42"/>
      <c r="U247" s="25" t="s">
        <v>19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152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66"/>
        <v>0</v>
      </c>
      <c r="M248" s="25" t="s">
        <v>205</v>
      </c>
      <c r="N248" s="34">
        <v>45824</v>
      </c>
      <c r="O248" s="41">
        <v>60760</v>
      </c>
      <c r="P248" s="25" t="s">
        <v>1900</v>
      </c>
      <c r="Q248" s="25"/>
      <c r="R248" s="25"/>
      <c r="S248" s="3">
        <v>4</v>
      </c>
      <c r="T248" s="42"/>
      <c r="U248" s="25" t="s">
        <v>19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152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66"/>
        <v>0</v>
      </c>
      <c r="M249" s="25" t="s">
        <v>206</v>
      </c>
      <c r="N249" s="34">
        <v>45824</v>
      </c>
      <c r="O249" s="41">
        <v>30211.05</v>
      </c>
      <c r="P249" s="25" t="s">
        <v>207</v>
      </c>
      <c r="Q249" s="25"/>
      <c r="R249" s="25"/>
      <c r="S249" s="3">
        <v>4</v>
      </c>
      <c r="T249" s="42"/>
      <c r="U249" s="25" t="s">
        <v>19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152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66"/>
        <v>0</v>
      </c>
      <c r="M250" s="25" t="s">
        <v>187</v>
      </c>
      <c r="N250" s="34">
        <v>45824</v>
      </c>
      <c r="O250" s="41">
        <v>32475.599999999999</v>
      </c>
      <c r="P250" s="25" t="s">
        <v>188</v>
      </c>
      <c r="Q250" s="25"/>
      <c r="R250" s="25"/>
      <c r="S250" s="3">
        <v>4</v>
      </c>
      <c r="T250" s="42"/>
      <c r="U250" s="25" t="s">
        <v>19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152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66"/>
        <v>0</v>
      </c>
      <c r="M251" s="25" t="s">
        <v>208</v>
      </c>
      <c r="N251" s="34">
        <v>45821</v>
      </c>
      <c r="O251" s="41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42"/>
      <c r="U251" s="25" t="s">
        <v>19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152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66"/>
        <v>0</v>
      </c>
      <c r="M252" s="25" t="s">
        <v>211</v>
      </c>
      <c r="N252" s="34">
        <v>45822</v>
      </c>
      <c r="O252" s="41">
        <v>34960.25</v>
      </c>
      <c r="P252" s="25" t="s">
        <v>212</v>
      </c>
      <c r="Q252" s="25"/>
      <c r="R252" s="25"/>
      <c r="S252" s="3">
        <v>4</v>
      </c>
      <c r="T252" s="42"/>
      <c r="U252" s="25" t="s">
        <v>19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152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66"/>
        <v>0</v>
      </c>
      <c r="M253" s="25" t="s">
        <v>175</v>
      </c>
      <c r="N253" s="34">
        <v>45824</v>
      </c>
      <c r="O253" s="41">
        <v>46648.800000000003</v>
      </c>
      <c r="P253" s="25" t="s">
        <v>176</v>
      </c>
      <c r="Q253" s="25"/>
      <c r="R253" s="25"/>
      <c r="S253" s="3">
        <v>4</v>
      </c>
      <c r="T253" s="42"/>
      <c r="U253" s="25" t="s">
        <v>19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152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66"/>
        <v>0</v>
      </c>
      <c r="M254" s="25" t="s">
        <v>180</v>
      </c>
      <c r="N254" s="34">
        <v>45833</v>
      </c>
      <c r="O254" s="41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42"/>
      <c r="U254" s="25" t="s">
        <v>19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152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66"/>
        <v>0</v>
      </c>
      <c r="M255" s="25" t="s">
        <v>213</v>
      </c>
      <c r="N255" s="34">
        <v>45821</v>
      </c>
      <c r="O255" s="41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42"/>
      <c r="U255" s="25" t="s">
        <v>19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152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66"/>
        <v>0</v>
      </c>
      <c r="M256" s="25" t="s">
        <v>213</v>
      </c>
      <c r="N256" s="34">
        <v>45821</v>
      </c>
      <c r="O256" s="41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42"/>
      <c r="U256" s="25" t="s">
        <v>19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152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66"/>
        <v>0</v>
      </c>
      <c r="M257" s="25" t="s">
        <v>175</v>
      </c>
      <c r="N257" s="34">
        <v>45824</v>
      </c>
      <c r="O257" s="41">
        <v>38725.199999999997</v>
      </c>
      <c r="P257" s="25" t="s">
        <v>176</v>
      </c>
      <c r="Q257" s="25"/>
      <c r="R257" s="25"/>
      <c r="S257" s="3">
        <v>4</v>
      </c>
      <c r="T257" s="42"/>
      <c r="U257" s="25" t="s">
        <v>19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152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66"/>
        <v>0</v>
      </c>
      <c r="M258" s="25" t="s">
        <v>180</v>
      </c>
      <c r="N258" s="34">
        <v>45833</v>
      </c>
      <c r="O258" s="41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42"/>
      <c r="U258" s="25" t="s">
        <v>19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152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66"/>
        <v>0</v>
      </c>
      <c r="M259" s="25" t="s">
        <v>187</v>
      </c>
      <c r="N259" s="34">
        <v>45824</v>
      </c>
      <c r="O259" s="41">
        <v>36270</v>
      </c>
      <c r="P259" s="25" t="s">
        <v>188</v>
      </c>
      <c r="Q259" s="25"/>
      <c r="R259" s="25"/>
      <c r="S259" s="3">
        <v>4</v>
      </c>
      <c r="T259" s="42"/>
      <c r="U259" s="25" t="s">
        <v>19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152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66"/>
        <v>0</v>
      </c>
      <c r="M260" s="25" t="s">
        <v>180</v>
      </c>
      <c r="N260" s="34">
        <v>45833</v>
      </c>
      <c r="O260" s="41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42"/>
      <c r="U260" s="25" t="s">
        <v>19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152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219</v>
      </c>
      <c r="N261" s="34">
        <v>45821</v>
      </c>
      <c r="O261" s="41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42" t="s">
        <v>220</v>
      </c>
      <c r="U261" s="25" t="s">
        <v>19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152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81"/>
        <v>0</v>
      </c>
      <c r="M262" s="25" t="s">
        <v>211</v>
      </c>
      <c r="N262" s="34">
        <v>45822</v>
      </c>
      <c r="O262" s="41">
        <v>13702</v>
      </c>
      <c r="P262" s="25" t="s">
        <v>212</v>
      </c>
      <c r="Q262" s="25"/>
      <c r="R262" s="25"/>
      <c r="S262" s="3">
        <v>4</v>
      </c>
      <c r="T262" s="42"/>
      <c r="U262" s="25" t="s">
        <v>19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152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81"/>
        <v>0</v>
      </c>
      <c r="M263" s="25" t="s">
        <v>187</v>
      </c>
      <c r="N263" s="34">
        <v>45824</v>
      </c>
      <c r="O263" s="41">
        <v>28123.599999999999</v>
      </c>
      <c r="P263" s="25" t="s">
        <v>188</v>
      </c>
      <c r="Q263" s="25"/>
      <c r="R263" s="25"/>
      <c r="S263" s="3">
        <v>4</v>
      </c>
      <c r="T263" s="42"/>
      <c r="U263" s="25" t="s">
        <v>19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152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81"/>
        <v>0</v>
      </c>
      <c r="M264" s="25" t="s">
        <v>222</v>
      </c>
      <c r="N264" s="34">
        <v>45821</v>
      </c>
      <c r="O264" s="41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42" t="s">
        <v>859</v>
      </c>
      <c r="U264" s="25" t="s">
        <v>19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152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81"/>
        <v>0</v>
      </c>
      <c r="M265" s="25" t="s">
        <v>223</v>
      </c>
      <c r="N265" s="34">
        <v>45822</v>
      </c>
      <c r="O265" s="41">
        <v>41447</v>
      </c>
      <c r="P265" s="25" t="s">
        <v>23</v>
      </c>
      <c r="Q265" s="25"/>
      <c r="R265" s="25"/>
      <c r="S265" s="3">
        <v>4</v>
      </c>
      <c r="T265" s="42"/>
      <c r="U265" s="25" t="s">
        <v>19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152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81"/>
        <v>0</v>
      </c>
      <c r="M266" s="25" t="s">
        <v>224</v>
      </c>
      <c r="N266" s="34">
        <v>45824</v>
      </c>
      <c r="O266" s="41">
        <v>34069</v>
      </c>
      <c r="P266" s="25" t="s">
        <v>225</v>
      </c>
      <c r="Q266" s="25"/>
      <c r="R266" s="25"/>
      <c r="S266" s="3">
        <v>4</v>
      </c>
      <c r="T266" s="42"/>
      <c r="U266" s="25" t="s">
        <v>19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152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81"/>
        <v>0</v>
      </c>
      <c r="M267" s="25" t="s">
        <v>211</v>
      </c>
      <c r="N267" s="34">
        <v>45822</v>
      </c>
      <c r="O267" s="41">
        <v>13702</v>
      </c>
      <c r="P267" s="25" t="s">
        <v>212</v>
      </c>
      <c r="Q267" s="25"/>
      <c r="R267" s="25"/>
      <c r="S267" s="3">
        <v>4</v>
      </c>
      <c r="T267" s="42"/>
      <c r="U267" s="25" t="s">
        <v>19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152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81"/>
        <v>0</v>
      </c>
      <c r="M268" s="25" t="s">
        <v>211</v>
      </c>
      <c r="N268" s="34">
        <v>45822</v>
      </c>
      <c r="O268" s="41">
        <v>13702</v>
      </c>
      <c r="P268" s="25" t="s">
        <v>212</v>
      </c>
      <c r="Q268" s="25"/>
      <c r="R268" s="25"/>
      <c r="S268" s="3">
        <v>4</v>
      </c>
      <c r="T268" s="42"/>
      <c r="U268" s="25" t="s">
        <v>19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152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81"/>
        <v>0</v>
      </c>
      <c r="M269" s="25" t="s">
        <v>211</v>
      </c>
      <c r="N269" s="34">
        <v>45822</v>
      </c>
      <c r="O269" s="41">
        <v>10780.25</v>
      </c>
      <c r="P269" s="25" t="s">
        <v>212</v>
      </c>
      <c r="Q269" s="25"/>
      <c r="R269" s="25"/>
      <c r="S269" s="3">
        <v>4</v>
      </c>
      <c r="T269" s="42"/>
      <c r="U269" s="25" t="s">
        <v>19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152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81"/>
        <v>0</v>
      </c>
      <c r="M270" s="25" t="s">
        <v>211</v>
      </c>
      <c r="N270" s="34">
        <v>45822</v>
      </c>
      <c r="O270" s="41">
        <v>33751.25</v>
      </c>
      <c r="P270" s="25" t="s">
        <v>212</v>
      </c>
      <c r="Q270" s="25"/>
      <c r="R270" s="25"/>
      <c r="S270" s="3">
        <v>4</v>
      </c>
      <c r="T270" s="42"/>
      <c r="U270" s="25" t="s">
        <v>19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152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81"/>
        <v>0</v>
      </c>
      <c r="M271" s="25" t="s">
        <v>228</v>
      </c>
      <c r="N271" s="34">
        <v>45822</v>
      </c>
      <c r="O271" s="41">
        <v>16127.56</v>
      </c>
      <c r="P271" s="25" t="s">
        <v>229</v>
      </c>
      <c r="Q271" s="25"/>
      <c r="R271" s="25"/>
      <c r="S271" s="3">
        <v>4</v>
      </c>
      <c r="T271" s="42"/>
      <c r="U271" s="25" t="s">
        <v>19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152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81"/>
        <v>0</v>
      </c>
      <c r="M272" s="25" t="s">
        <v>211</v>
      </c>
      <c r="N272" s="34">
        <v>45822</v>
      </c>
      <c r="O272" s="41">
        <v>20754.5</v>
      </c>
      <c r="P272" s="25" t="s">
        <v>212</v>
      </c>
      <c r="Q272" s="25"/>
      <c r="R272" s="25"/>
      <c r="S272" s="3">
        <v>4</v>
      </c>
      <c r="T272" s="42"/>
      <c r="U272" s="25" t="s">
        <v>19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152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81"/>
        <v>0</v>
      </c>
      <c r="M273" s="25" t="s">
        <v>172</v>
      </c>
      <c r="N273" s="34">
        <v>45822</v>
      </c>
      <c r="O273" s="41">
        <v>4410</v>
      </c>
      <c r="P273" s="25" t="s">
        <v>173</v>
      </c>
      <c r="Q273" s="25"/>
      <c r="R273" s="25"/>
      <c r="S273" s="3">
        <v>4</v>
      </c>
      <c r="T273" s="42"/>
      <c r="U273" s="25" t="s">
        <v>19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152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81"/>
        <v>0</v>
      </c>
      <c r="M274" s="25" t="s">
        <v>180</v>
      </c>
      <c r="N274" s="34">
        <v>45833</v>
      </c>
      <c r="O274" s="41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42"/>
      <c r="U274" s="25" t="s">
        <v>19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152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81"/>
        <v>0</v>
      </c>
      <c r="M275" s="25" t="s">
        <v>180</v>
      </c>
      <c r="N275" s="34">
        <v>45833</v>
      </c>
      <c r="O275" s="41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42"/>
      <c r="U275" s="25" t="s">
        <v>19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152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81"/>
        <v>0</v>
      </c>
      <c r="M276" s="25" t="s">
        <v>211</v>
      </c>
      <c r="N276" s="34">
        <v>45822</v>
      </c>
      <c r="O276" s="41">
        <v>59039.5</v>
      </c>
      <c r="P276" s="25" t="s">
        <v>212</v>
      </c>
      <c r="Q276" s="25"/>
      <c r="R276" s="25"/>
      <c r="S276" s="3">
        <v>4</v>
      </c>
      <c r="T276" s="42"/>
      <c r="U276" s="25" t="s">
        <v>19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152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81"/>
        <v>0</v>
      </c>
      <c r="M277" s="25" t="s">
        <v>224</v>
      </c>
      <c r="N277" s="34">
        <v>45824</v>
      </c>
      <c r="O277" s="41">
        <v>71610</v>
      </c>
      <c r="P277" s="25" t="s">
        <v>225</v>
      </c>
      <c r="Q277" s="25"/>
      <c r="R277" s="25"/>
      <c r="S277" s="3">
        <v>4</v>
      </c>
      <c r="T277" s="42"/>
      <c r="U277" s="25" t="s">
        <v>19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152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81"/>
        <v>0</v>
      </c>
      <c r="M278" s="25" t="s">
        <v>170</v>
      </c>
      <c r="N278" s="34">
        <v>45825</v>
      </c>
      <c r="O278" s="41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42" t="s">
        <v>163</v>
      </c>
      <c r="U278" s="25" t="s">
        <v>19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152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81"/>
        <v>0</v>
      </c>
      <c r="M279" s="25" t="s">
        <v>170</v>
      </c>
      <c r="N279" s="34">
        <v>45825</v>
      </c>
      <c r="O279" s="41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42" t="s">
        <v>163</v>
      </c>
      <c r="U279" s="25" t="s">
        <v>19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152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81"/>
        <v>0</v>
      </c>
      <c r="M280" s="25" t="s">
        <v>170</v>
      </c>
      <c r="N280" s="34">
        <v>45825</v>
      </c>
      <c r="O280" s="41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42" t="s">
        <v>163</v>
      </c>
      <c r="U280" s="25" t="s">
        <v>19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152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81"/>
        <v>0</v>
      </c>
      <c r="M281" s="25" t="s">
        <v>236</v>
      </c>
      <c r="N281" s="34">
        <v>45822</v>
      </c>
      <c r="O281" s="41">
        <v>54141.5</v>
      </c>
      <c r="P281" s="25" t="s">
        <v>237</v>
      </c>
      <c r="Q281" s="25"/>
      <c r="R281" s="25"/>
      <c r="S281" s="3">
        <v>-20</v>
      </c>
      <c r="T281" s="42"/>
      <c r="U281" s="25" t="s">
        <v>19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152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81"/>
        <v>0</v>
      </c>
      <c r="M282" s="25" t="s">
        <v>211</v>
      </c>
      <c r="N282" s="34">
        <v>45822</v>
      </c>
      <c r="O282" s="41">
        <v>10175.75</v>
      </c>
      <c r="P282" s="25" t="s">
        <v>212</v>
      </c>
      <c r="Q282" s="25"/>
      <c r="R282" s="25"/>
      <c r="S282" s="3">
        <v>4</v>
      </c>
      <c r="T282" s="42"/>
      <c r="U282" s="25" t="s">
        <v>19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152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81"/>
        <v>0</v>
      </c>
      <c r="M283" s="25" t="s">
        <v>211</v>
      </c>
      <c r="N283" s="34">
        <v>45822</v>
      </c>
      <c r="O283" s="41">
        <v>23071.75</v>
      </c>
      <c r="P283" s="25" t="s">
        <v>212</v>
      </c>
      <c r="Q283" s="25"/>
      <c r="R283" s="25"/>
      <c r="S283" s="3">
        <v>4</v>
      </c>
      <c r="T283" s="42"/>
      <c r="U283" s="25" t="s">
        <v>19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152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2031</v>
      </c>
      <c r="Q284" s="25"/>
      <c r="R284" s="25"/>
      <c r="S284" s="3">
        <v>4</v>
      </c>
      <c r="T284" s="42" t="s">
        <v>1195</v>
      </c>
      <c r="U284" s="25" t="s">
        <v>19</v>
      </c>
      <c r="V284" s="25" t="str">
        <f>VLOOKUP(P284,'Customer List'!B:C,2,)</f>
        <v>STOCK</v>
      </c>
      <c r="W284" s="43" t="s">
        <v>1149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152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2031</v>
      </c>
      <c r="Q285" s="25"/>
      <c r="R285" s="25"/>
      <c r="S285" s="3">
        <v>4</v>
      </c>
      <c r="T285" s="42" t="s">
        <v>1195</v>
      </c>
      <c r="U285" s="25" t="s">
        <v>19</v>
      </c>
      <c r="V285" s="25" t="str">
        <f>VLOOKUP(P285,'Customer List'!B:C,2,)</f>
        <v>STOCK</v>
      </c>
      <c r="W285" s="43" t="s">
        <v>1149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152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81"/>
        <v>0</v>
      </c>
      <c r="M286" s="25" t="s">
        <v>153</v>
      </c>
      <c r="N286" s="34">
        <v>45831</v>
      </c>
      <c r="O286" s="41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42"/>
      <c r="U286" s="25" t="s">
        <v>19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152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81"/>
        <v>0</v>
      </c>
      <c r="M287" s="25" t="s">
        <v>242</v>
      </c>
      <c r="N287" s="34">
        <v>45825</v>
      </c>
      <c r="O287" s="41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42"/>
      <c r="U287" s="25" t="s">
        <v>19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152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81"/>
        <v>0</v>
      </c>
      <c r="M288" s="25" t="s">
        <v>242</v>
      </c>
      <c r="N288" s="34">
        <v>45825</v>
      </c>
      <c r="O288" s="41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42"/>
      <c r="U288" s="25" t="s">
        <v>19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152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81"/>
        <v>0</v>
      </c>
      <c r="M289" s="25" t="s">
        <v>242</v>
      </c>
      <c r="N289" s="34">
        <v>45825</v>
      </c>
      <c r="O289" s="41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42"/>
      <c r="U289" s="25" t="s">
        <v>19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152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81"/>
        <v>0</v>
      </c>
      <c r="M290" s="25" t="s">
        <v>242</v>
      </c>
      <c r="N290" s="34">
        <v>45825</v>
      </c>
      <c r="O290" s="41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42"/>
      <c r="U290" s="25" t="s">
        <v>19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152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81"/>
        <v>0</v>
      </c>
      <c r="M291" s="25" t="s">
        <v>242</v>
      </c>
      <c r="N291" s="34">
        <v>45825</v>
      </c>
      <c r="O291" s="41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42"/>
      <c r="U291" s="25" t="s">
        <v>19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152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81"/>
        <v>0</v>
      </c>
      <c r="M292" s="25" t="s">
        <v>242</v>
      </c>
      <c r="N292" s="34">
        <v>45825</v>
      </c>
      <c r="O292" s="41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42"/>
      <c r="U292" s="25" t="s">
        <v>19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152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81"/>
        <v>0</v>
      </c>
      <c r="M293" s="25" t="s">
        <v>242</v>
      </c>
      <c r="N293" s="34">
        <v>45825</v>
      </c>
      <c r="O293" s="41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42"/>
      <c r="U293" s="25" t="s">
        <v>19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152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81"/>
        <v>0</v>
      </c>
      <c r="M294" s="25" t="s">
        <v>242</v>
      </c>
      <c r="N294" s="34">
        <v>45825</v>
      </c>
      <c r="O294" s="41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42"/>
      <c r="U294" s="25" t="s">
        <v>19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152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81"/>
        <v>0</v>
      </c>
      <c r="M295" s="25" t="s">
        <v>242</v>
      </c>
      <c r="N295" s="34">
        <v>45825</v>
      </c>
      <c r="O295" s="41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42"/>
      <c r="U295" s="25" t="s">
        <v>19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152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81"/>
        <v>0</v>
      </c>
      <c r="M296" s="25" t="s">
        <v>242</v>
      </c>
      <c r="N296" s="34">
        <v>45825</v>
      </c>
      <c r="O296" s="41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42"/>
      <c r="U296" s="25" t="s">
        <v>19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152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81"/>
        <v>0</v>
      </c>
      <c r="M297" s="25" t="s">
        <v>242</v>
      </c>
      <c r="N297" s="34">
        <v>45825</v>
      </c>
      <c r="O297" s="41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42"/>
      <c r="U297" s="25" t="s">
        <v>19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152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81"/>
        <v>0</v>
      </c>
      <c r="M298" s="25" t="s">
        <v>242</v>
      </c>
      <c r="N298" s="34">
        <v>45825</v>
      </c>
      <c r="O298" s="41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42"/>
      <c r="U298" s="25" t="s">
        <v>19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152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81"/>
        <v>0</v>
      </c>
      <c r="M299" s="25" t="s">
        <v>242</v>
      </c>
      <c r="N299" s="34">
        <v>45825</v>
      </c>
      <c r="O299" s="41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42"/>
      <c r="U299" s="25" t="s">
        <v>19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152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81"/>
        <v>0</v>
      </c>
      <c r="M300" s="25" t="s">
        <v>242</v>
      </c>
      <c r="N300" s="34">
        <v>45825</v>
      </c>
      <c r="O300" s="41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42"/>
      <c r="U300" s="25" t="s">
        <v>19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152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81"/>
        <v>0</v>
      </c>
      <c r="M301" s="25" t="s">
        <v>247</v>
      </c>
      <c r="N301" s="34">
        <v>45825</v>
      </c>
      <c r="O301" s="41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42" t="s">
        <v>163</v>
      </c>
      <c r="U301" s="25" t="s">
        <v>19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152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81"/>
        <v>0</v>
      </c>
      <c r="M302" s="25" t="s">
        <v>242</v>
      </c>
      <c r="N302" s="34">
        <v>45825</v>
      </c>
      <c r="O302" s="41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42"/>
      <c r="U302" s="25" t="s">
        <v>19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152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2031</v>
      </c>
      <c r="Q303" s="25"/>
      <c r="R303" s="25"/>
      <c r="S303" s="3">
        <v>4</v>
      </c>
      <c r="T303" s="42" t="s">
        <v>1195</v>
      </c>
      <c r="U303" s="25" t="s">
        <v>19</v>
      </c>
      <c r="V303" s="25" t="str">
        <f>VLOOKUP(P303,'Customer List'!B:C,2,)</f>
        <v>STOCK</v>
      </c>
      <c r="W303" s="43" t="s">
        <v>1149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152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81"/>
        <v>0</v>
      </c>
      <c r="M304" s="25" t="s">
        <v>211</v>
      </c>
      <c r="N304" s="34">
        <v>45822</v>
      </c>
      <c r="O304" s="41">
        <v>42818.75</v>
      </c>
      <c r="P304" s="25" t="s">
        <v>212</v>
      </c>
      <c r="Q304" s="25"/>
      <c r="R304" s="25"/>
      <c r="S304" s="3">
        <v>4</v>
      </c>
      <c r="T304" s="42"/>
      <c r="U304" s="25" t="s">
        <v>19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248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81"/>
        <v>0</v>
      </c>
      <c r="M305" s="25" t="s">
        <v>249</v>
      </c>
      <c r="N305" s="34">
        <v>45829</v>
      </c>
      <c r="O305" s="41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42"/>
      <c r="U305" s="25" t="s">
        <v>19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248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81"/>
        <v>0</v>
      </c>
      <c r="M306" s="25" t="s">
        <v>252</v>
      </c>
      <c r="N306" s="34">
        <v>45825</v>
      </c>
      <c r="O306" s="41">
        <v>46655</v>
      </c>
      <c r="P306" s="25" t="s">
        <v>253</v>
      </c>
      <c r="Q306" s="25"/>
      <c r="R306" s="25"/>
      <c r="S306" s="3">
        <v>4</v>
      </c>
      <c r="T306" s="42"/>
      <c r="U306" s="25" t="s">
        <v>19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248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81"/>
        <v>0</v>
      </c>
      <c r="M307" s="25" t="s">
        <v>254</v>
      </c>
      <c r="N307" s="34">
        <v>45824</v>
      </c>
      <c r="O307" s="41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42" t="s">
        <v>817</v>
      </c>
      <c r="U307" s="25" t="s">
        <v>19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248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81"/>
        <v>0</v>
      </c>
      <c r="M308" s="25" t="s">
        <v>252</v>
      </c>
      <c r="N308" s="34">
        <v>45825</v>
      </c>
      <c r="O308" s="41">
        <v>46655</v>
      </c>
      <c r="P308" s="25" t="s">
        <v>253</v>
      </c>
      <c r="Q308" s="25"/>
      <c r="R308" s="25"/>
      <c r="S308" s="3">
        <v>4</v>
      </c>
      <c r="T308" s="42"/>
      <c r="U308" s="25" t="s">
        <v>19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248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81"/>
        <v>0</v>
      </c>
      <c r="M309" s="25" t="s">
        <v>252</v>
      </c>
      <c r="N309" s="34">
        <v>45825</v>
      </c>
      <c r="O309" s="41">
        <v>61411</v>
      </c>
      <c r="P309" s="25" t="s">
        <v>253</v>
      </c>
      <c r="Q309" s="25"/>
      <c r="R309" s="25"/>
      <c r="S309" s="3">
        <v>4</v>
      </c>
      <c r="T309" s="42"/>
      <c r="U309" s="25" t="s">
        <v>19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248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81"/>
        <v>0</v>
      </c>
      <c r="M310" s="25" t="s">
        <v>249</v>
      </c>
      <c r="N310" s="34">
        <v>45829</v>
      </c>
      <c r="O310" s="41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42"/>
      <c r="U310" s="25" t="s">
        <v>19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248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81"/>
        <v>0</v>
      </c>
      <c r="M311" s="25" t="s">
        <v>254</v>
      </c>
      <c r="N311" s="34">
        <v>45824</v>
      </c>
      <c r="O311" s="41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42" t="s">
        <v>817</v>
      </c>
      <c r="U311" s="25" t="s">
        <v>19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248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81"/>
        <v>0</v>
      </c>
      <c r="M312" s="25" t="s">
        <v>252</v>
      </c>
      <c r="N312" s="34">
        <v>45825</v>
      </c>
      <c r="O312" s="41">
        <v>59892</v>
      </c>
      <c r="P312" s="25" t="s">
        <v>253</v>
      </c>
      <c r="Q312" s="25"/>
      <c r="R312" s="25"/>
      <c r="S312" s="3">
        <v>4</v>
      </c>
      <c r="T312" s="42"/>
      <c r="U312" s="25" t="s">
        <v>19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248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81"/>
        <v>0</v>
      </c>
      <c r="M313" s="25" t="s">
        <v>252</v>
      </c>
      <c r="N313" s="34">
        <v>45825</v>
      </c>
      <c r="O313" s="41">
        <v>77686</v>
      </c>
      <c r="P313" s="25" t="s">
        <v>253</v>
      </c>
      <c r="Q313" s="25"/>
      <c r="R313" s="25"/>
      <c r="S313" s="3">
        <v>4</v>
      </c>
      <c r="T313" s="42"/>
      <c r="U313" s="25" t="s">
        <v>19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248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81"/>
        <v>0</v>
      </c>
      <c r="M314" s="25" t="s">
        <v>252</v>
      </c>
      <c r="N314" s="34">
        <v>45825</v>
      </c>
      <c r="O314" s="41">
        <v>58156</v>
      </c>
      <c r="P314" s="25" t="s">
        <v>253</v>
      </c>
      <c r="Q314" s="25"/>
      <c r="R314" s="25"/>
      <c r="S314" s="3">
        <v>4</v>
      </c>
      <c r="T314" s="42"/>
      <c r="U314" s="25" t="s">
        <v>19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248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81"/>
        <v>0</v>
      </c>
      <c r="M315" s="25" t="s">
        <v>252</v>
      </c>
      <c r="N315" s="34">
        <v>45825</v>
      </c>
      <c r="O315" s="41">
        <v>45787</v>
      </c>
      <c r="P315" s="25" t="s">
        <v>253</v>
      </c>
      <c r="Q315" s="25"/>
      <c r="R315" s="25"/>
      <c r="S315" s="3">
        <v>4</v>
      </c>
      <c r="T315" s="42"/>
      <c r="U315" s="25" t="s">
        <v>19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248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81"/>
        <v>0</v>
      </c>
      <c r="M316" s="25" t="s">
        <v>252</v>
      </c>
      <c r="N316" s="34">
        <v>45825</v>
      </c>
      <c r="O316" s="41">
        <v>45353</v>
      </c>
      <c r="P316" s="25" t="s">
        <v>253</v>
      </c>
      <c r="Q316" s="25"/>
      <c r="R316" s="25"/>
      <c r="S316" s="3">
        <v>4</v>
      </c>
      <c r="T316" s="42"/>
      <c r="U316" s="25" t="s">
        <v>19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248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81"/>
        <v>0</v>
      </c>
      <c r="M317" s="25" t="s">
        <v>252</v>
      </c>
      <c r="N317" s="34">
        <v>45825</v>
      </c>
      <c r="O317" s="41">
        <v>46655</v>
      </c>
      <c r="P317" s="25" t="s">
        <v>253</v>
      </c>
      <c r="Q317" s="25"/>
      <c r="R317" s="25"/>
      <c r="S317" s="3">
        <v>4</v>
      </c>
      <c r="T317" s="42"/>
      <c r="U317" s="25" t="s">
        <v>19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248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81"/>
        <v>0</v>
      </c>
      <c r="M318" s="25" t="s">
        <v>254</v>
      </c>
      <c r="N318" s="34">
        <v>45824</v>
      </c>
      <c r="O318" s="41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42" t="s">
        <v>817</v>
      </c>
      <c r="U318" s="25" t="s">
        <v>19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248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81"/>
        <v>0</v>
      </c>
      <c r="M319" s="25" t="s">
        <v>252</v>
      </c>
      <c r="N319" s="34">
        <v>45825</v>
      </c>
      <c r="O319" s="41">
        <v>46655</v>
      </c>
      <c r="P319" s="25" t="s">
        <v>253</v>
      </c>
      <c r="Q319" s="25"/>
      <c r="R319" s="25"/>
      <c r="S319" s="3">
        <v>4</v>
      </c>
      <c r="T319" s="42"/>
      <c r="U319" s="25" t="s">
        <v>19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248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81"/>
        <v>0</v>
      </c>
      <c r="M320" s="25" t="s">
        <v>252</v>
      </c>
      <c r="N320" s="34">
        <v>45825</v>
      </c>
      <c r="O320" s="41">
        <v>76601</v>
      </c>
      <c r="P320" s="25" t="s">
        <v>253</v>
      </c>
      <c r="Q320" s="25"/>
      <c r="R320" s="25"/>
      <c r="S320" s="3">
        <v>4</v>
      </c>
      <c r="T320" s="42"/>
      <c r="U320" s="25" t="s">
        <v>19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248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81"/>
        <v>0</v>
      </c>
      <c r="M321" s="25" t="s">
        <v>252</v>
      </c>
      <c r="N321" s="34">
        <v>45825</v>
      </c>
      <c r="O321" s="41">
        <v>65968</v>
      </c>
      <c r="P321" s="25" t="s">
        <v>253</v>
      </c>
      <c r="Q321" s="25"/>
      <c r="R321" s="25"/>
      <c r="S321" s="3">
        <v>4</v>
      </c>
      <c r="T321" s="42"/>
      <c r="U321" s="25" t="s">
        <v>19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248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81"/>
        <v>0</v>
      </c>
      <c r="M322" s="25" t="s">
        <v>256</v>
      </c>
      <c r="N322" s="34">
        <v>45825</v>
      </c>
      <c r="O322" s="41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42"/>
      <c r="U322" s="25" t="s">
        <v>19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248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81"/>
        <v>0</v>
      </c>
      <c r="M323" s="25" t="s">
        <v>252</v>
      </c>
      <c r="N323" s="34">
        <v>45825</v>
      </c>
      <c r="O323" s="41">
        <v>26908</v>
      </c>
      <c r="P323" s="25" t="s">
        <v>253</v>
      </c>
      <c r="Q323" s="25"/>
      <c r="R323" s="25"/>
      <c r="S323" s="3">
        <v>4</v>
      </c>
      <c r="T323" s="42"/>
      <c r="U323" s="25" t="s">
        <v>19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248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81"/>
        <v>0</v>
      </c>
      <c r="M324" s="25" t="s">
        <v>252</v>
      </c>
      <c r="N324" s="34">
        <v>45825</v>
      </c>
      <c r="O324" s="41">
        <v>46655</v>
      </c>
      <c r="P324" s="25" t="s">
        <v>253</v>
      </c>
      <c r="Q324" s="25"/>
      <c r="R324" s="25"/>
      <c r="S324" s="3">
        <v>4</v>
      </c>
      <c r="T324" s="42"/>
      <c r="U324" s="25" t="s">
        <v>19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248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252</v>
      </c>
      <c r="N325" s="34">
        <v>45825</v>
      </c>
      <c r="O325" s="41">
        <v>23327.5</v>
      </c>
      <c r="P325" s="25" t="s">
        <v>253</v>
      </c>
      <c r="Q325" s="25"/>
      <c r="R325" s="25"/>
      <c r="S325" s="3">
        <v>4</v>
      </c>
      <c r="T325" s="42"/>
      <c r="U325" s="25" t="s">
        <v>19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248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96"/>
        <v>0</v>
      </c>
      <c r="M326" s="25" t="s">
        <v>252</v>
      </c>
      <c r="N326" s="34">
        <v>45825</v>
      </c>
      <c r="O326" s="41">
        <v>68138</v>
      </c>
      <c r="P326" s="25" t="s">
        <v>253</v>
      </c>
      <c r="Q326" s="25"/>
      <c r="R326" s="25"/>
      <c r="S326" s="3">
        <v>4</v>
      </c>
      <c r="T326" s="42"/>
      <c r="U326" s="25" t="s">
        <v>19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248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96"/>
        <v>0</v>
      </c>
      <c r="M327" s="25" t="s">
        <v>254</v>
      </c>
      <c r="N327" s="34">
        <v>45824</v>
      </c>
      <c r="O327" s="41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42" t="s">
        <v>817</v>
      </c>
      <c r="U327" s="25" t="s">
        <v>19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248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96"/>
        <v>0</v>
      </c>
      <c r="M328" s="25" t="s">
        <v>252</v>
      </c>
      <c r="N328" s="34">
        <v>45825</v>
      </c>
      <c r="O328" s="41">
        <v>69223</v>
      </c>
      <c r="P328" s="25" t="s">
        <v>253</v>
      </c>
      <c r="Q328" s="25"/>
      <c r="R328" s="25"/>
      <c r="S328" s="3">
        <v>4</v>
      </c>
      <c r="T328" s="42"/>
      <c r="U328" s="25" t="s">
        <v>19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248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96"/>
        <v>0</v>
      </c>
      <c r="M329" s="25" t="s">
        <v>252</v>
      </c>
      <c r="N329" s="34">
        <v>45825</v>
      </c>
      <c r="O329" s="41">
        <v>82894</v>
      </c>
      <c r="P329" s="25" t="s">
        <v>253</v>
      </c>
      <c r="Q329" s="25"/>
      <c r="R329" s="25"/>
      <c r="S329" s="3">
        <v>4</v>
      </c>
      <c r="T329" s="42"/>
      <c r="U329" s="25" t="s">
        <v>19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248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96"/>
        <v>0</v>
      </c>
      <c r="M330" s="25" t="s">
        <v>252</v>
      </c>
      <c r="N330" s="34">
        <v>45825</v>
      </c>
      <c r="O330" s="41">
        <v>42098</v>
      </c>
      <c r="P330" s="25" t="s">
        <v>253</v>
      </c>
      <c r="Q330" s="25"/>
      <c r="R330" s="25"/>
      <c r="S330" s="3">
        <v>4</v>
      </c>
      <c r="T330" s="42"/>
      <c r="U330" s="25" t="s">
        <v>19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248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96"/>
        <v>0</v>
      </c>
      <c r="M331" s="25" t="s">
        <v>259</v>
      </c>
      <c r="N331" s="34">
        <v>45825</v>
      </c>
      <c r="O331" s="41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42" t="s">
        <v>163</v>
      </c>
      <c r="U331" s="25" t="s">
        <v>19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248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96"/>
        <v>0</v>
      </c>
      <c r="M332" s="25" t="s">
        <v>261</v>
      </c>
      <c r="N332" s="34">
        <v>45825</v>
      </c>
      <c r="O332" s="41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42"/>
      <c r="U332" s="25" t="s">
        <v>19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248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96"/>
        <v>0</v>
      </c>
      <c r="M333" s="25" t="s">
        <v>262</v>
      </c>
      <c r="N333" s="34">
        <v>45831</v>
      </c>
      <c r="O333" s="41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42"/>
      <c r="U333" s="25" t="s">
        <v>19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248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96"/>
        <v>0</v>
      </c>
      <c r="M334" s="25" t="s">
        <v>254</v>
      </c>
      <c r="N334" s="34">
        <v>45824</v>
      </c>
      <c r="O334" s="41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42" t="s">
        <v>817</v>
      </c>
      <c r="U334" s="25" t="s">
        <v>19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248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96"/>
        <v>0</v>
      </c>
      <c r="M335" s="25" t="s">
        <v>254</v>
      </c>
      <c r="N335" s="34">
        <v>45824</v>
      </c>
      <c r="O335" s="41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42" t="s">
        <v>817</v>
      </c>
      <c r="U335" s="25" t="s">
        <v>19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248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96"/>
        <v>0</v>
      </c>
      <c r="M336" s="25" t="s">
        <v>259</v>
      </c>
      <c r="N336" s="34">
        <v>45825</v>
      </c>
      <c r="O336" s="41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42" t="s">
        <v>163</v>
      </c>
      <c r="U336" s="25" t="s">
        <v>19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248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96"/>
        <v>0</v>
      </c>
      <c r="M337" s="25" t="s">
        <v>264</v>
      </c>
      <c r="N337" s="34">
        <v>45825</v>
      </c>
      <c r="O337" s="41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42"/>
      <c r="U337" s="25" t="s">
        <v>19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248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96"/>
        <v>0</v>
      </c>
      <c r="M338" s="25" t="s">
        <v>266</v>
      </c>
      <c r="N338" s="34">
        <v>45825</v>
      </c>
      <c r="O338" s="41">
        <v>19437</v>
      </c>
      <c r="P338" s="25" t="s">
        <v>267</v>
      </c>
      <c r="Q338" s="25"/>
      <c r="R338" s="25"/>
      <c r="S338" s="3">
        <v>4</v>
      </c>
      <c r="T338" s="42"/>
      <c r="U338" s="25" t="s">
        <v>19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248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96"/>
        <v>0</v>
      </c>
      <c r="M339" s="25" t="s">
        <v>266</v>
      </c>
      <c r="N339" s="34">
        <v>45825</v>
      </c>
      <c r="O339" s="41">
        <v>16926</v>
      </c>
      <c r="P339" s="25" t="s">
        <v>267</v>
      </c>
      <c r="Q339" s="25"/>
      <c r="R339" s="25"/>
      <c r="S339" s="3">
        <v>4</v>
      </c>
      <c r="T339" s="42"/>
      <c r="U339" s="25" t="s">
        <v>19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248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96"/>
        <v>0</v>
      </c>
      <c r="M340" s="25" t="s">
        <v>266</v>
      </c>
      <c r="N340" s="34">
        <v>45825</v>
      </c>
      <c r="O340" s="41">
        <v>22041</v>
      </c>
      <c r="P340" s="25" t="s">
        <v>267</v>
      </c>
      <c r="Q340" s="25"/>
      <c r="R340" s="25"/>
      <c r="S340" s="3">
        <v>4</v>
      </c>
      <c r="T340" s="42"/>
      <c r="U340" s="25" t="s">
        <v>19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248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96"/>
        <v>0</v>
      </c>
      <c r="M341" s="25" t="s">
        <v>268</v>
      </c>
      <c r="N341" s="34">
        <v>45825</v>
      </c>
      <c r="O341" s="41">
        <v>32550</v>
      </c>
      <c r="P341" s="25" t="s">
        <v>253</v>
      </c>
      <c r="Q341" s="25"/>
      <c r="R341" s="25"/>
      <c r="S341" s="3">
        <v>4</v>
      </c>
      <c r="T341" s="42"/>
      <c r="U341" s="25" t="s">
        <v>19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248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96"/>
        <v>0</v>
      </c>
      <c r="M342" s="25" t="s">
        <v>266</v>
      </c>
      <c r="N342" s="34">
        <v>45825</v>
      </c>
      <c r="O342" s="41">
        <v>13206</v>
      </c>
      <c r="P342" s="25" t="s">
        <v>267</v>
      </c>
      <c r="Q342" s="25"/>
      <c r="R342" s="25"/>
      <c r="S342" s="3">
        <v>4</v>
      </c>
      <c r="T342" s="42"/>
      <c r="U342" s="25" t="s">
        <v>19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248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96"/>
        <v>0</v>
      </c>
      <c r="M343" s="25" t="s">
        <v>269</v>
      </c>
      <c r="N343" s="34">
        <v>45825</v>
      </c>
      <c r="O343" s="41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42"/>
      <c r="U343" s="25" t="s">
        <v>19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248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96"/>
        <v>0</v>
      </c>
      <c r="M344" s="25" t="s">
        <v>254</v>
      </c>
      <c r="N344" s="34">
        <v>45824</v>
      </c>
      <c r="O344" s="41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42" t="s">
        <v>817</v>
      </c>
      <c r="U344" s="25" t="s">
        <v>19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248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96"/>
        <v>0</v>
      </c>
      <c r="M345" s="25" t="s">
        <v>249</v>
      </c>
      <c r="N345" s="34">
        <v>45829</v>
      </c>
      <c r="O345" s="41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42"/>
      <c r="U345" s="25" t="s">
        <v>19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248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96"/>
        <v>0</v>
      </c>
      <c r="M346" s="25" t="s">
        <v>254</v>
      </c>
      <c r="N346" s="34">
        <v>45824</v>
      </c>
      <c r="O346" s="41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42" t="s">
        <v>817</v>
      </c>
      <c r="U346" s="25" t="s">
        <v>19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248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96"/>
        <v>0</v>
      </c>
      <c r="M347" s="25" t="s">
        <v>252</v>
      </c>
      <c r="N347" s="34">
        <v>45825</v>
      </c>
      <c r="O347" s="41">
        <v>100254</v>
      </c>
      <c r="P347" s="25" t="s">
        <v>253</v>
      </c>
      <c r="Q347" s="25"/>
      <c r="R347" s="25"/>
      <c r="S347" s="3">
        <v>4</v>
      </c>
      <c r="T347" s="42"/>
      <c r="U347" s="25" t="s">
        <v>19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248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96"/>
        <v>0</v>
      </c>
      <c r="M348" s="25" t="s">
        <v>252</v>
      </c>
      <c r="N348" s="34">
        <v>45825</v>
      </c>
      <c r="O348" s="41">
        <v>44702</v>
      </c>
      <c r="P348" s="25" t="s">
        <v>253</v>
      </c>
      <c r="Q348" s="25"/>
      <c r="R348" s="25"/>
      <c r="S348" s="3">
        <v>4</v>
      </c>
      <c r="T348" s="42"/>
      <c r="U348" s="25" t="s">
        <v>19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248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96"/>
        <v>0</v>
      </c>
      <c r="M349" s="25" t="s">
        <v>252</v>
      </c>
      <c r="N349" s="34">
        <v>45825</v>
      </c>
      <c r="O349" s="41">
        <v>44702</v>
      </c>
      <c r="P349" s="25" t="s">
        <v>253</v>
      </c>
      <c r="Q349" s="25"/>
      <c r="R349" s="25"/>
      <c r="S349" s="3">
        <v>4</v>
      </c>
      <c r="T349" s="42"/>
      <c r="U349" s="25" t="s">
        <v>19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248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96"/>
        <v>0</v>
      </c>
      <c r="M350" s="25" t="s">
        <v>252</v>
      </c>
      <c r="N350" s="34">
        <v>45825</v>
      </c>
      <c r="O350" s="41">
        <v>75299</v>
      </c>
      <c r="P350" s="25" t="s">
        <v>253</v>
      </c>
      <c r="Q350" s="25"/>
      <c r="R350" s="25"/>
      <c r="S350" s="3">
        <v>4</v>
      </c>
      <c r="T350" s="42"/>
      <c r="U350" s="25" t="s">
        <v>19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248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96"/>
        <v>0</v>
      </c>
      <c r="M351" s="25" t="s">
        <v>252</v>
      </c>
      <c r="N351" s="34">
        <v>45825</v>
      </c>
      <c r="O351" s="41">
        <v>73780</v>
      </c>
      <c r="P351" s="25" t="s">
        <v>253</v>
      </c>
      <c r="Q351" s="25"/>
      <c r="R351" s="25"/>
      <c r="S351" s="3">
        <v>4</v>
      </c>
      <c r="T351" s="42"/>
      <c r="U351" s="25" t="s">
        <v>19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248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96"/>
        <v>0</v>
      </c>
      <c r="M352" s="25" t="s">
        <v>736</v>
      </c>
      <c r="N352" s="34">
        <v>45825</v>
      </c>
      <c r="O352" s="41">
        <v>32007.5</v>
      </c>
      <c r="P352" s="25" t="s">
        <v>253</v>
      </c>
      <c r="Q352" s="25"/>
      <c r="R352" s="25"/>
      <c r="S352" s="3">
        <v>4</v>
      </c>
      <c r="T352" s="42"/>
      <c r="U352" s="25" t="s">
        <v>19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248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96"/>
        <v>0</v>
      </c>
      <c r="M353" s="25" t="s">
        <v>264</v>
      </c>
      <c r="N353" s="34">
        <v>45825</v>
      </c>
      <c r="O353" s="41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42"/>
      <c r="U353" s="25" t="s">
        <v>19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248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96"/>
        <v>0</v>
      </c>
      <c r="M354" s="25" t="s">
        <v>271</v>
      </c>
      <c r="N354" s="34">
        <v>45825</v>
      </c>
      <c r="O354" s="41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42"/>
      <c r="U354" s="25" t="s">
        <v>19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248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96"/>
        <v>0</v>
      </c>
      <c r="M355" s="25" t="s">
        <v>249</v>
      </c>
      <c r="N355" s="34">
        <v>45829</v>
      </c>
      <c r="O355" s="41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42"/>
      <c r="U355" s="25" t="s">
        <v>19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248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96"/>
        <v>0</v>
      </c>
      <c r="M356" s="25" t="s">
        <v>254</v>
      </c>
      <c r="N356" s="34">
        <v>45824</v>
      </c>
      <c r="O356" s="41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42" t="s">
        <v>817</v>
      </c>
      <c r="U356" s="25" t="s">
        <v>19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273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96"/>
        <v>0</v>
      </c>
      <c r="M357" s="25" t="s">
        <v>635</v>
      </c>
      <c r="N357" s="34">
        <v>45835</v>
      </c>
      <c r="O357" s="41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42"/>
      <c r="U357" s="25" t="s">
        <v>19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273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96"/>
        <v>0</v>
      </c>
      <c r="M358" s="25" t="s">
        <v>2012</v>
      </c>
      <c r="N358" s="34">
        <v>45860</v>
      </c>
      <c r="O358" s="41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42" t="s">
        <v>711</v>
      </c>
      <c r="U358" s="25" t="s">
        <v>19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273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96"/>
        <v>0</v>
      </c>
      <c r="M359" s="25" t="s">
        <v>740</v>
      </c>
      <c r="N359" s="34">
        <v>45838</v>
      </c>
      <c r="O359" s="41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42" t="s">
        <v>609</v>
      </c>
      <c r="U359" s="25" t="s">
        <v>19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273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96"/>
        <v>0</v>
      </c>
      <c r="M360" s="25" t="s">
        <v>274</v>
      </c>
      <c r="N360" s="34">
        <v>45833</v>
      </c>
      <c r="O360" s="41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42"/>
      <c r="U360" s="25" t="s">
        <v>19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273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96"/>
        <v>0</v>
      </c>
      <c r="M361" s="25" t="s">
        <v>275</v>
      </c>
      <c r="N361" s="34">
        <v>45832</v>
      </c>
      <c r="O361" s="41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42"/>
      <c r="U361" s="25" t="s">
        <v>19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273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96"/>
        <v>0</v>
      </c>
      <c r="M362" s="25" t="s">
        <v>2012</v>
      </c>
      <c r="N362" s="34">
        <v>45860</v>
      </c>
      <c r="O362" s="41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42" t="s">
        <v>711</v>
      </c>
      <c r="U362" s="25" t="s">
        <v>19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273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96"/>
        <v>0</v>
      </c>
      <c r="M363" s="25" t="s">
        <v>740</v>
      </c>
      <c r="N363" s="34">
        <v>45838</v>
      </c>
      <c r="O363" s="41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42" t="s">
        <v>609</v>
      </c>
      <c r="U363" s="25" t="s">
        <v>19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273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96"/>
        <v>0</v>
      </c>
      <c r="M364" s="25" t="s">
        <v>737</v>
      </c>
      <c r="N364" s="34">
        <v>45836</v>
      </c>
      <c r="O364" s="41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42" t="s">
        <v>1132</v>
      </c>
      <c r="U364" s="25" t="s">
        <v>19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273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96"/>
        <v>0</v>
      </c>
      <c r="M365" s="25" t="s">
        <v>276</v>
      </c>
      <c r="N365" s="34">
        <v>45832</v>
      </c>
      <c r="O365" s="41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42"/>
      <c r="U365" s="25" t="s">
        <v>19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273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96"/>
        <v>0</v>
      </c>
      <c r="M366" s="25" t="s">
        <v>635</v>
      </c>
      <c r="N366" s="34">
        <v>45835</v>
      </c>
      <c r="O366" s="41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42"/>
      <c r="U366" s="25" t="s">
        <v>19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273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96"/>
        <v>0</v>
      </c>
      <c r="M367" s="25" t="s">
        <v>274</v>
      </c>
      <c r="N367" s="34">
        <v>45833</v>
      </c>
      <c r="O367" s="41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42"/>
      <c r="U367" s="25" t="s">
        <v>19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273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96"/>
        <v>0</v>
      </c>
      <c r="M368" s="25" t="s">
        <v>635</v>
      </c>
      <c r="N368" s="34">
        <v>45835</v>
      </c>
      <c r="O368" s="41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42"/>
      <c r="U368" s="25" t="s">
        <v>19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273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96"/>
        <v>0</v>
      </c>
      <c r="M369" s="25" t="s">
        <v>2152</v>
      </c>
      <c r="N369" s="34">
        <v>45860</v>
      </c>
      <c r="O369" s="41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42" t="s">
        <v>2153</v>
      </c>
      <c r="U369" s="25" t="s">
        <v>19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273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96"/>
        <v>0</v>
      </c>
      <c r="M370" s="25" t="s">
        <v>274</v>
      </c>
      <c r="N370" s="34">
        <v>45833</v>
      </c>
      <c r="O370" s="41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42"/>
      <c r="U370" s="25" t="s">
        <v>19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273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96"/>
        <v>0</v>
      </c>
      <c r="M371" s="25" t="s">
        <v>737</v>
      </c>
      <c r="N371" s="34">
        <v>45836</v>
      </c>
      <c r="O371" s="41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42" t="s">
        <v>1132</v>
      </c>
      <c r="U371" s="25" t="s">
        <v>19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273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96"/>
        <v>0</v>
      </c>
      <c r="M372" s="25" t="s">
        <v>740</v>
      </c>
      <c r="N372" s="34">
        <v>45838</v>
      </c>
      <c r="O372" s="41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42" t="s">
        <v>609</v>
      </c>
      <c r="U372" s="25" t="s">
        <v>19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273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96"/>
        <v>0</v>
      </c>
      <c r="M373" s="25" t="s">
        <v>635</v>
      </c>
      <c r="N373" s="34">
        <v>45835</v>
      </c>
      <c r="O373" s="41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42"/>
      <c r="U373" s="25" t="s">
        <v>19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273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96"/>
        <v>0</v>
      </c>
      <c r="M374" s="25" t="s">
        <v>278</v>
      </c>
      <c r="N374" s="34">
        <v>45832</v>
      </c>
      <c r="O374" s="41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42"/>
      <c r="U374" s="25" t="s">
        <v>19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273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96"/>
        <v>0</v>
      </c>
      <c r="M375" s="25" t="s">
        <v>740</v>
      </c>
      <c r="N375" s="34">
        <v>45838</v>
      </c>
      <c r="O375" s="41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42" t="s">
        <v>609</v>
      </c>
      <c r="U375" s="25" t="s">
        <v>19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273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96"/>
        <v>0</v>
      </c>
      <c r="M376" s="25" t="s">
        <v>275</v>
      </c>
      <c r="N376" s="34">
        <v>45832</v>
      </c>
      <c r="O376" s="41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42"/>
      <c r="U376" s="25" t="s">
        <v>19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273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96"/>
        <v>0</v>
      </c>
      <c r="M377" s="25" t="s">
        <v>2012</v>
      </c>
      <c r="N377" s="34">
        <v>45860</v>
      </c>
      <c r="O377" s="41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42" t="s">
        <v>711</v>
      </c>
      <c r="U377" s="25" t="s">
        <v>19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273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96"/>
        <v>0</v>
      </c>
      <c r="M378" s="25" t="s">
        <v>807</v>
      </c>
      <c r="N378" s="34">
        <v>45840</v>
      </c>
      <c r="O378" s="41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42" t="s">
        <v>815</v>
      </c>
      <c r="U378" s="25" t="s">
        <v>19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273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96"/>
        <v>0</v>
      </c>
      <c r="M379" s="25" t="s">
        <v>635</v>
      </c>
      <c r="N379" s="34">
        <v>45835</v>
      </c>
      <c r="O379" s="41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42"/>
      <c r="U379" s="25" t="s">
        <v>19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273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96"/>
        <v>0</v>
      </c>
      <c r="M380" s="25" t="s">
        <v>280</v>
      </c>
      <c r="N380" s="34">
        <v>45832</v>
      </c>
      <c r="O380" s="41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42"/>
      <c r="U380" s="25" t="s">
        <v>19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273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96"/>
        <v>0</v>
      </c>
      <c r="M381" s="25" t="s">
        <v>2012</v>
      </c>
      <c r="N381" s="34">
        <v>45860</v>
      </c>
      <c r="O381" s="41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42" t="s">
        <v>711</v>
      </c>
      <c r="U381" s="25" t="s">
        <v>19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273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96"/>
        <v>0</v>
      </c>
      <c r="M382" s="25" t="s">
        <v>737</v>
      </c>
      <c r="N382" s="34">
        <v>45836</v>
      </c>
      <c r="O382" s="41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42" t="s">
        <v>1132</v>
      </c>
      <c r="U382" s="25" t="s">
        <v>19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273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96"/>
        <v>0</v>
      </c>
      <c r="M383" s="25" t="s">
        <v>740</v>
      </c>
      <c r="N383" s="34">
        <v>45838</v>
      </c>
      <c r="O383" s="41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42" t="s">
        <v>609</v>
      </c>
      <c r="U383" s="25" t="s">
        <v>19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273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96"/>
        <v>0</v>
      </c>
      <c r="M384" s="25" t="s">
        <v>807</v>
      </c>
      <c r="N384" s="34">
        <v>45840</v>
      </c>
      <c r="O384" s="41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42" t="s">
        <v>815</v>
      </c>
      <c r="U384" s="25" t="s">
        <v>19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273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96"/>
        <v>0</v>
      </c>
      <c r="M385" s="25" t="s">
        <v>635</v>
      </c>
      <c r="N385" s="34">
        <v>45835</v>
      </c>
      <c r="O385" s="41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42"/>
      <c r="U385" s="25" t="s">
        <v>19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273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96"/>
        <v>0</v>
      </c>
      <c r="M386" s="25" t="s">
        <v>740</v>
      </c>
      <c r="N386" s="34">
        <v>45838</v>
      </c>
      <c r="O386" s="41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42" t="s">
        <v>609</v>
      </c>
      <c r="U386" s="25" t="s">
        <v>19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273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96"/>
        <v>0</v>
      </c>
      <c r="M387" s="25" t="s">
        <v>737</v>
      </c>
      <c r="N387" s="34">
        <v>45836</v>
      </c>
      <c r="O387" s="41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42" t="s">
        <v>1132</v>
      </c>
      <c r="U387" s="25" t="s">
        <v>19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273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96"/>
        <v>0</v>
      </c>
      <c r="M388" s="25" t="s">
        <v>740</v>
      </c>
      <c r="N388" s="34">
        <v>45838</v>
      </c>
      <c r="O388" s="41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42" t="s">
        <v>609</v>
      </c>
      <c r="U388" s="25" t="s">
        <v>19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273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737</v>
      </c>
      <c r="N389" s="34">
        <v>45836</v>
      </c>
      <c r="O389" s="41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42" t="s">
        <v>1132</v>
      </c>
      <c r="U389" s="25" t="s">
        <v>19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273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107"/>
        <v>0</v>
      </c>
      <c r="M390" s="25" t="s">
        <v>275</v>
      </c>
      <c r="N390" s="34">
        <v>45832</v>
      </c>
      <c r="O390" s="41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42"/>
      <c r="U390" s="25" t="s">
        <v>19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273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107"/>
        <v>0</v>
      </c>
      <c r="M391" s="25" t="s">
        <v>740</v>
      </c>
      <c r="N391" s="34">
        <v>45838</v>
      </c>
      <c r="O391" s="41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42" t="s">
        <v>609</v>
      </c>
      <c r="U391" s="25" t="s">
        <v>19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273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107"/>
        <v>0</v>
      </c>
      <c r="M392" s="25" t="s">
        <v>275</v>
      </c>
      <c r="N392" s="34">
        <v>45832</v>
      </c>
      <c r="O392" s="41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42"/>
      <c r="U392" s="25" t="s">
        <v>19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273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107"/>
        <v>0</v>
      </c>
      <c r="M393" s="25" t="s">
        <v>276</v>
      </c>
      <c r="N393" s="34">
        <v>45832</v>
      </c>
      <c r="O393" s="41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42"/>
      <c r="U393" s="25" t="s">
        <v>19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273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107"/>
        <v>0</v>
      </c>
      <c r="M394" s="25" t="s">
        <v>807</v>
      </c>
      <c r="N394" s="34">
        <v>45840</v>
      </c>
      <c r="O394" s="41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42" t="s">
        <v>815</v>
      </c>
      <c r="U394" s="25" t="s">
        <v>19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273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107"/>
        <v>0</v>
      </c>
      <c r="M395" s="25" t="s">
        <v>281</v>
      </c>
      <c r="N395" s="34">
        <v>45832</v>
      </c>
      <c r="O395" s="41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42"/>
      <c r="U395" s="25" t="s">
        <v>19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273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107"/>
        <v>0</v>
      </c>
      <c r="M396" s="25" t="s">
        <v>276</v>
      </c>
      <c r="N396" s="34">
        <v>45832</v>
      </c>
      <c r="O396" s="41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42"/>
      <c r="U396" s="25" t="s">
        <v>19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273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107"/>
        <v>0</v>
      </c>
      <c r="M397" s="25" t="s">
        <v>740</v>
      </c>
      <c r="N397" s="34">
        <v>45838</v>
      </c>
      <c r="O397" s="41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42" t="s">
        <v>609</v>
      </c>
      <c r="U397" s="25" t="s">
        <v>19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273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107"/>
        <v>0</v>
      </c>
      <c r="M398" s="25" t="s">
        <v>740</v>
      </c>
      <c r="N398" s="34">
        <v>45838</v>
      </c>
      <c r="O398" s="41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42" t="s">
        <v>609</v>
      </c>
      <c r="U398" s="25" t="s">
        <v>19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273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107"/>
        <v>0</v>
      </c>
      <c r="M399" s="25" t="s">
        <v>276</v>
      </c>
      <c r="N399" s="34">
        <v>45832</v>
      </c>
      <c r="O399" s="41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42"/>
      <c r="U399" s="25" t="s">
        <v>19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273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107"/>
        <v>0</v>
      </c>
      <c r="M400" s="25" t="s">
        <v>740</v>
      </c>
      <c r="N400" s="34">
        <v>45838</v>
      </c>
      <c r="O400" s="41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42" t="s">
        <v>609</v>
      </c>
      <c r="U400" s="25" t="s">
        <v>19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273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107"/>
        <v>0</v>
      </c>
      <c r="M401" s="25" t="s">
        <v>275</v>
      </c>
      <c r="N401" s="34">
        <v>45832</v>
      </c>
      <c r="O401" s="41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42"/>
      <c r="U401" s="25" t="s">
        <v>19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273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107"/>
        <v>0</v>
      </c>
      <c r="M402" s="25" t="s">
        <v>737</v>
      </c>
      <c r="N402" s="34">
        <v>45836</v>
      </c>
      <c r="O402" s="41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42" t="s">
        <v>1132</v>
      </c>
      <c r="U402" s="25" t="s">
        <v>19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273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107"/>
        <v>0</v>
      </c>
      <c r="M403" s="25" t="s">
        <v>807</v>
      </c>
      <c r="N403" s="34">
        <v>45840</v>
      </c>
      <c r="O403" s="41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42" t="s">
        <v>815</v>
      </c>
      <c r="U403" s="25" t="s">
        <v>19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273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107"/>
        <v>0</v>
      </c>
      <c r="M404" s="25" t="s">
        <v>737</v>
      </c>
      <c r="N404" s="34">
        <v>45836</v>
      </c>
      <c r="O404" s="41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42" t="s">
        <v>1132</v>
      </c>
      <c r="U404" s="25" t="s">
        <v>19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273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107"/>
        <v>0</v>
      </c>
      <c r="M405" s="25" t="s">
        <v>636</v>
      </c>
      <c r="N405" s="34">
        <v>45835</v>
      </c>
      <c r="O405" s="41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42" t="s">
        <v>610</v>
      </c>
      <c r="U405" s="25" t="s">
        <v>19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273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107"/>
        <v>0</v>
      </c>
      <c r="M406" s="25" t="s">
        <v>740</v>
      </c>
      <c r="N406" s="34">
        <v>45838</v>
      </c>
      <c r="O406" s="41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42" t="s">
        <v>609</v>
      </c>
      <c r="U406" s="25" t="s">
        <v>19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273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107"/>
        <v>0</v>
      </c>
      <c r="M407" s="25" t="s">
        <v>274</v>
      </c>
      <c r="N407" s="34">
        <v>45833</v>
      </c>
      <c r="O407" s="41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42"/>
      <c r="U407" s="25" t="s">
        <v>19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273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107"/>
        <v>0</v>
      </c>
      <c r="M408" s="25" t="s">
        <v>2012</v>
      </c>
      <c r="N408" s="34">
        <v>45860</v>
      </c>
      <c r="O408" s="41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42" t="s">
        <v>711</v>
      </c>
      <c r="U408" s="25" t="s">
        <v>19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273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107"/>
        <v>0</v>
      </c>
      <c r="M409" s="25" t="s">
        <v>740</v>
      </c>
      <c r="N409" s="34">
        <v>45838</v>
      </c>
      <c r="O409" s="41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42" t="s">
        <v>609</v>
      </c>
      <c r="U409" s="25" t="s">
        <v>19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273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107"/>
        <v>0</v>
      </c>
      <c r="M410" s="25" t="s">
        <v>274</v>
      </c>
      <c r="N410" s="34">
        <v>45833</v>
      </c>
      <c r="O410" s="41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42"/>
      <c r="U410" s="25" t="s">
        <v>19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273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107"/>
        <v>0</v>
      </c>
      <c r="M411" s="25" t="s">
        <v>2012</v>
      </c>
      <c r="N411" s="34">
        <v>45860</v>
      </c>
      <c r="O411" s="41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42" t="s">
        <v>711</v>
      </c>
      <c r="U411" s="25" t="s">
        <v>19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273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107"/>
        <v>0</v>
      </c>
      <c r="M412" s="25" t="s">
        <v>274</v>
      </c>
      <c r="N412" s="34">
        <v>45833</v>
      </c>
      <c r="O412" s="41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42"/>
      <c r="U412" s="25" t="s">
        <v>19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273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107"/>
        <v>0</v>
      </c>
      <c r="M413" s="25" t="s">
        <v>2012</v>
      </c>
      <c r="N413" s="34">
        <v>45860</v>
      </c>
      <c r="O413" s="41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42" t="s">
        <v>711</v>
      </c>
      <c r="U413" s="25" t="s">
        <v>19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273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107"/>
        <v>0</v>
      </c>
      <c r="M414" s="25" t="s">
        <v>276</v>
      </c>
      <c r="N414" s="34">
        <v>45832</v>
      </c>
      <c r="O414" s="41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42"/>
      <c r="U414" s="25" t="s">
        <v>19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273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107"/>
        <v>0</v>
      </c>
      <c r="M415" s="25" t="s">
        <v>740</v>
      </c>
      <c r="N415" s="34">
        <v>45838</v>
      </c>
      <c r="O415" s="41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42" t="s">
        <v>609</v>
      </c>
      <c r="U415" s="25" t="s">
        <v>19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273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107"/>
        <v>0</v>
      </c>
      <c r="M416" s="25" t="s">
        <v>807</v>
      </c>
      <c r="N416" s="34">
        <v>45840</v>
      </c>
      <c r="O416" s="41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42" t="s">
        <v>815</v>
      </c>
      <c r="U416" s="25" t="s">
        <v>19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273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107"/>
        <v>0</v>
      </c>
      <c r="M417" s="25" t="s">
        <v>276</v>
      </c>
      <c r="N417" s="34">
        <v>45832</v>
      </c>
      <c r="O417" s="41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42"/>
      <c r="U417" s="25" t="s">
        <v>19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273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107"/>
        <v>0</v>
      </c>
      <c r="M418" s="25" t="s">
        <v>635</v>
      </c>
      <c r="N418" s="34">
        <v>45835</v>
      </c>
      <c r="O418" s="41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42"/>
      <c r="U418" s="25" t="s">
        <v>19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273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107"/>
        <v>0</v>
      </c>
      <c r="M419" s="25" t="s">
        <v>276</v>
      </c>
      <c r="N419" s="34">
        <v>45832</v>
      </c>
      <c r="O419" s="41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42"/>
      <c r="U419" s="25" t="s">
        <v>19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273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107"/>
        <v>0</v>
      </c>
      <c r="M420" s="25" t="s">
        <v>807</v>
      </c>
      <c r="N420" s="34">
        <v>45840</v>
      </c>
      <c r="O420" s="41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42" t="s">
        <v>815</v>
      </c>
      <c r="U420" s="25" t="s">
        <v>19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273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107"/>
        <v>0</v>
      </c>
      <c r="M421" s="25" t="s">
        <v>283</v>
      </c>
      <c r="N421" s="34">
        <v>45832</v>
      </c>
      <c r="O421" s="41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42"/>
      <c r="U421" s="25" t="s">
        <v>19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273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107"/>
        <v>0</v>
      </c>
      <c r="M422" s="25" t="s">
        <v>1207</v>
      </c>
      <c r="N422" s="34">
        <v>45853</v>
      </c>
      <c r="O422" s="41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42" t="s">
        <v>610</v>
      </c>
      <c r="U422" s="25" t="s">
        <v>19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273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107"/>
        <v>0</v>
      </c>
      <c r="M423" s="25" t="s">
        <v>285</v>
      </c>
      <c r="N423" s="34">
        <v>45832</v>
      </c>
      <c r="O423" s="41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42"/>
      <c r="U423" s="25" t="s">
        <v>19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273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107"/>
        <v>0</v>
      </c>
      <c r="M424" s="25" t="s">
        <v>283</v>
      </c>
      <c r="N424" s="34">
        <v>45832</v>
      </c>
      <c r="O424" s="41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42"/>
      <c r="U424" s="25" t="s">
        <v>19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273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107"/>
        <v>0</v>
      </c>
      <c r="M425" s="25" t="s">
        <v>278</v>
      </c>
      <c r="N425" s="34">
        <v>45832</v>
      </c>
      <c r="O425" s="41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42"/>
      <c r="U425" s="25" t="s">
        <v>19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273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107"/>
        <v>0</v>
      </c>
      <c r="M426" s="25" t="s">
        <v>283</v>
      </c>
      <c r="N426" s="34">
        <v>45832</v>
      </c>
      <c r="O426" s="41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42"/>
      <c r="U426" s="25" t="s">
        <v>19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273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107"/>
        <v>0</v>
      </c>
      <c r="M427" s="25" t="s">
        <v>283</v>
      </c>
      <c r="N427" s="34">
        <v>45832</v>
      </c>
      <c r="O427" s="41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42"/>
      <c r="U427" s="25" t="s">
        <v>19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273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107"/>
        <v>0</v>
      </c>
      <c r="M428" s="25" t="s">
        <v>690</v>
      </c>
      <c r="N428" s="34">
        <v>45836</v>
      </c>
      <c r="O428" s="41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42" t="s">
        <v>607</v>
      </c>
      <c r="U428" s="25" t="s">
        <v>19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273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107"/>
        <v>0</v>
      </c>
      <c r="M429" s="25" t="s">
        <v>1207</v>
      </c>
      <c r="N429" s="34">
        <v>45853</v>
      </c>
      <c r="O429" s="41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42" t="s">
        <v>610</v>
      </c>
      <c r="U429" s="25" t="s">
        <v>19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273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107"/>
        <v>0</v>
      </c>
      <c r="M430" s="25" t="s">
        <v>285</v>
      </c>
      <c r="N430" s="34">
        <v>45832</v>
      </c>
      <c r="O430" s="41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42"/>
      <c r="U430" s="25" t="s">
        <v>19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273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107"/>
        <v>0</v>
      </c>
      <c r="M431" s="25" t="s">
        <v>283</v>
      </c>
      <c r="N431" s="34">
        <v>45832</v>
      </c>
      <c r="O431" s="41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42"/>
      <c r="U431" s="25" t="s">
        <v>19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273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107"/>
        <v>0</v>
      </c>
      <c r="M432" s="25" t="s">
        <v>278</v>
      </c>
      <c r="N432" s="34">
        <v>45832</v>
      </c>
      <c r="O432" s="41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42"/>
      <c r="U432" s="25" t="s">
        <v>19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273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107"/>
        <v>0</v>
      </c>
      <c r="M433" s="25" t="s">
        <v>283</v>
      </c>
      <c r="N433" s="34">
        <v>45832</v>
      </c>
      <c r="O433" s="41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42"/>
      <c r="U433" s="25" t="s">
        <v>19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273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107"/>
        <v>0</v>
      </c>
      <c r="M434" s="25" t="s">
        <v>287</v>
      </c>
      <c r="N434" s="34">
        <v>45832</v>
      </c>
      <c r="O434" s="41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42"/>
      <c r="U434" s="25" t="s">
        <v>19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273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107"/>
        <v>0</v>
      </c>
      <c r="M435" s="25" t="s">
        <v>278</v>
      </c>
      <c r="N435" s="34">
        <v>45832</v>
      </c>
      <c r="O435" s="41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42"/>
      <c r="U435" s="25" t="s">
        <v>19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273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107"/>
        <v>0</v>
      </c>
      <c r="M436" s="25" t="s">
        <v>287</v>
      </c>
      <c r="N436" s="34">
        <v>45832</v>
      </c>
      <c r="O436" s="41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42"/>
      <c r="U436" s="25" t="s">
        <v>19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273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107"/>
        <v>0</v>
      </c>
      <c r="M437" s="25" t="s">
        <v>285</v>
      </c>
      <c r="N437" s="34">
        <v>45832</v>
      </c>
      <c r="O437" s="41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42"/>
      <c r="U437" s="25" t="s">
        <v>19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273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107"/>
        <v>0</v>
      </c>
      <c r="M438" s="25" t="s">
        <v>278</v>
      </c>
      <c r="N438" s="34">
        <v>45832</v>
      </c>
      <c r="O438" s="41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42"/>
      <c r="U438" s="25" t="s">
        <v>19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273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107"/>
        <v>0</v>
      </c>
      <c r="M439" s="25" t="s">
        <v>288</v>
      </c>
      <c r="N439" s="34">
        <v>45832</v>
      </c>
      <c r="O439" s="41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42"/>
      <c r="U439" s="25" t="s">
        <v>19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273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107"/>
        <v>0</v>
      </c>
      <c r="M440" s="25" t="s">
        <v>283</v>
      </c>
      <c r="N440" s="34">
        <v>45832</v>
      </c>
      <c r="O440" s="41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42"/>
      <c r="U440" s="25" t="s">
        <v>19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273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107"/>
        <v>0</v>
      </c>
      <c r="M441" s="25" t="s">
        <v>288</v>
      </c>
      <c r="N441" s="34">
        <v>45832</v>
      </c>
      <c r="O441" s="41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42"/>
      <c r="U441" s="25" t="s">
        <v>19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273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107"/>
        <v>0</v>
      </c>
      <c r="M442" s="25" t="s">
        <v>288</v>
      </c>
      <c r="N442" s="34">
        <v>45832</v>
      </c>
      <c r="O442" s="41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42"/>
      <c r="U442" s="25" t="s">
        <v>19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273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107"/>
        <v>0</v>
      </c>
      <c r="M443" s="25" t="s">
        <v>1207</v>
      </c>
      <c r="N443" s="34">
        <v>45853</v>
      </c>
      <c r="O443" s="41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42" t="s">
        <v>610</v>
      </c>
      <c r="U443" s="25" t="s">
        <v>19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273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107"/>
        <v>0</v>
      </c>
      <c r="M444" s="25" t="s">
        <v>280</v>
      </c>
      <c r="N444" s="34">
        <v>45832</v>
      </c>
      <c r="O444" s="41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42"/>
      <c r="U444" s="25" t="s">
        <v>19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273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107"/>
        <v>0</v>
      </c>
      <c r="M445" s="25" t="s">
        <v>280</v>
      </c>
      <c r="N445" s="34">
        <v>45832</v>
      </c>
      <c r="O445" s="41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42"/>
      <c r="U445" s="25" t="s">
        <v>19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273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107"/>
        <v>0</v>
      </c>
      <c r="M446" s="25" t="s">
        <v>290</v>
      </c>
      <c r="N446" s="34">
        <v>45832</v>
      </c>
      <c r="O446" s="41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42"/>
      <c r="U446" s="25" t="s">
        <v>19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273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107"/>
        <v>0</v>
      </c>
      <c r="M447" s="25" t="s">
        <v>291</v>
      </c>
      <c r="N447" s="34">
        <v>45832</v>
      </c>
      <c r="O447" s="41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42"/>
      <c r="U447" s="25" t="s">
        <v>19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273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107"/>
        <v>0</v>
      </c>
      <c r="M448" s="25" t="s">
        <v>285</v>
      </c>
      <c r="N448" s="34">
        <v>45832</v>
      </c>
      <c r="O448" s="41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42"/>
      <c r="U448" s="25" t="s">
        <v>19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273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107"/>
        <v>0</v>
      </c>
      <c r="M449" s="25" t="s">
        <v>283</v>
      </c>
      <c r="N449" s="34">
        <v>45832</v>
      </c>
      <c r="O449" s="41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42"/>
      <c r="U449" s="25" t="s">
        <v>19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273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107"/>
        <v>0</v>
      </c>
      <c r="M450" s="25" t="s">
        <v>2179</v>
      </c>
      <c r="N450" s="34">
        <v>45870</v>
      </c>
      <c r="O450" s="41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42"/>
      <c r="U450" s="25" t="s">
        <v>19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273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107"/>
        <v>0</v>
      </c>
      <c r="M451" s="25" t="s">
        <v>281</v>
      </c>
      <c r="N451" s="34">
        <v>45832</v>
      </c>
      <c r="O451" s="41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42"/>
      <c r="U451" s="25" t="s">
        <v>19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273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107"/>
        <v>0</v>
      </c>
      <c r="M452" s="25" t="s">
        <v>285</v>
      </c>
      <c r="N452" s="34">
        <v>45832</v>
      </c>
      <c r="O452" s="41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42"/>
      <c r="U452" s="25" t="s">
        <v>19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273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292</v>
      </c>
      <c r="N453" s="34">
        <v>45832</v>
      </c>
      <c r="O453" s="41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42"/>
      <c r="U453" s="25" t="s">
        <v>19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273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114"/>
        <v>0</v>
      </c>
      <c r="M454" s="25" t="s">
        <v>1207</v>
      </c>
      <c r="N454" s="34">
        <v>45853</v>
      </c>
      <c r="O454" s="41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42" t="s">
        <v>610</v>
      </c>
      <c r="U454" s="25" t="s">
        <v>19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273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114"/>
        <v>0</v>
      </c>
      <c r="M455" s="25" t="s">
        <v>283</v>
      </c>
      <c r="N455" s="34">
        <v>45832</v>
      </c>
      <c r="O455" s="41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42"/>
      <c r="U455" s="25" t="s">
        <v>19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273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114"/>
        <v>0</v>
      </c>
      <c r="M456" s="25" t="s">
        <v>278</v>
      </c>
      <c r="N456" s="34">
        <v>45832</v>
      </c>
      <c r="O456" s="41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42"/>
      <c r="U456" s="25" t="s">
        <v>19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273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114"/>
        <v>0</v>
      </c>
      <c r="M457" s="25" t="s">
        <v>285</v>
      </c>
      <c r="N457" s="34">
        <v>45832</v>
      </c>
      <c r="O457" s="41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42"/>
      <c r="U457" s="25" t="s">
        <v>19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273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114"/>
        <v>0</v>
      </c>
      <c r="M458" s="25" t="s">
        <v>285</v>
      </c>
      <c r="N458" s="34">
        <v>45832</v>
      </c>
      <c r="O458" s="41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42"/>
      <c r="U458" s="25" t="s">
        <v>19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273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114"/>
        <v>0</v>
      </c>
      <c r="M459" s="25" t="s">
        <v>285</v>
      </c>
      <c r="N459" s="34">
        <v>45832</v>
      </c>
      <c r="O459" s="41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42"/>
      <c r="U459" s="25" t="s">
        <v>19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273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114"/>
        <v>0</v>
      </c>
      <c r="M460" s="25" t="s">
        <v>280</v>
      </c>
      <c r="N460" s="34">
        <v>45832</v>
      </c>
      <c r="O460" s="41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42"/>
      <c r="U460" s="25" t="s">
        <v>19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273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114"/>
        <v>0</v>
      </c>
      <c r="M461" s="25" t="s">
        <v>857</v>
      </c>
      <c r="N461" s="34">
        <v>45843</v>
      </c>
      <c r="O461" s="41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42"/>
      <c r="U461" s="25" t="s">
        <v>19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273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114"/>
        <v>0</v>
      </c>
      <c r="M462" s="25" t="s">
        <v>295</v>
      </c>
      <c r="N462" s="34">
        <v>45832</v>
      </c>
      <c r="O462" s="41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42"/>
      <c r="U462" s="25" t="s">
        <v>19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273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114"/>
        <v>0</v>
      </c>
      <c r="M463" s="25" t="s">
        <v>285</v>
      </c>
      <c r="N463" s="34">
        <v>45832</v>
      </c>
      <c r="O463" s="41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42"/>
      <c r="U463" s="25" t="s">
        <v>19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273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114"/>
        <v>0</v>
      </c>
      <c r="M464" s="25" t="s">
        <v>295</v>
      </c>
      <c r="N464" s="34">
        <v>45832</v>
      </c>
      <c r="O464" s="41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42"/>
      <c r="U464" s="25" t="s">
        <v>19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273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114"/>
        <v>0</v>
      </c>
      <c r="M465" s="25" t="s">
        <v>807</v>
      </c>
      <c r="N465" s="34">
        <v>45840</v>
      </c>
      <c r="O465" s="41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42" t="s">
        <v>815</v>
      </c>
      <c r="U465" s="25" t="s">
        <v>19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273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114"/>
        <v>0</v>
      </c>
      <c r="M466" s="25" t="s">
        <v>297</v>
      </c>
      <c r="N466" s="34">
        <v>45832</v>
      </c>
      <c r="O466" s="41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42"/>
      <c r="U466" s="25" t="s">
        <v>19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273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114"/>
        <v>0</v>
      </c>
      <c r="M467" s="25" t="s">
        <v>295</v>
      </c>
      <c r="N467" s="34">
        <v>45832</v>
      </c>
      <c r="O467" s="41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42"/>
      <c r="U467" s="25" t="s">
        <v>19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273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114"/>
        <v>0</v>
      </c>
      <c r="M468" s="25" t="s">
        <v>295</v>
      </c>
      <c r="N468" s="34">
        <v>45832</v>
      </c>
      <c r="O468" s="41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42"/>
      <c r="U468" s="25" t="s">
        <v>19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273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114"/>
        <v>0</v>
      </c>
      <c r="M469" s="25" t="s">
        <v>280</v>
      </c>
      <c r="N469" s="34">
        <v>45832</v>
      </c>
      <c r="O469" s="41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42"/>
      <c r="U469" s="25" t="s">
        <v>19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273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114"/>
        <v>0</v>
      </c>
      <c r="M470" s="25" t="s">
        <v>2012</v>
      </c>
      <c r="N470" s="34">
        <v>45860</v>
      </c>
      <c r="O470" s="41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42" t="s">
        <v>711</v>
      </c>
      <c r="U470" s="25" t="s">
        <v>19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273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114"/>
        <v>0</v>
      </c>
      <c r="M471" s="25" t="s">
        <v>298</v>
      </c>
      <c r="N471" s="34">
        <v>45832</v>
      </c>
      <c r="O471" s="41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42"/>
      <c r="U471" s="25" t="s">
        <v>19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273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114"/>
        <v>0</v>
      </c>
      <c r="M472" s="25" t="s">
        <v>301</v>
      </c>
      <c r="N472" s="34">
        <v>45832</v>
      </c>
      <c r="O472" s="41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42"/>
      <c r="U472" s="25" t="s">
        <v>19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273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114"/>
        <v>0</v>
      </c>
      <c r="M473" s="25" t="s">
        <v>302</v>
      </c>
      <c r="N473" s="34">
        <v>45832</v>
      </c>
      <c r="O473" s="41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42"/>
      <c r="U473" s="25" t="s">
        <v>19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273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114"/>
        <v>0</v>
      </c>
      <c r="M474" s="25" t="s">
        <v>304</v>
      </c>
      <c r="N474" s="34">
        <v>45833</v>
      </c>
      <c r="O474" s="41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42"/>
      <c r="U474" s="25" t="s">
        <v>19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273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114"/>
        <v>0</v>
      </c>
      <c r="M475" s="25" t="s">
        <v>285</v>
      </c>
      <c r="N475" s="34">
        <v>45832</v>
      </c>
      <c r="O475" s="41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42"/>
      <c r="U475" s="25" t="s">
        <v>19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273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114"/>
        <v>0</v>
      </c>
      <c r="M476" s="25" t="s">
        <v>274</v>
      </c>
      <c r="N476" s="34">
        <v>45833</v>
      </c>
      <c r="O476" s="41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42"/>
      <c r="U476" s="25" t="s">
        <v>19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273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114"/>
        <v>0</v>
      </c>
      <c r="M477" s="25" t="s">
        <v>285</v>
      </c>
      <c r="N477" s="34">
        <v>45832</v>
      </c>
      <c r="O477" s="41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42"/>
      <c r="U477" s="25" t="s">
        <v>19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273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114"/>
        <v>0</v>
      </c>
      <c r="M478" s="25" t="s">
        <v>740</v>
      </c>
      <c r="N478" s="34">
        <v>45838</v>
      </c>
      <c r="O478" s="41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42" t="s">
        <v>609</v>
      </c>
      <c r="U478" s="25" t="s">
        <v>19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273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114"/>
        <v>0</v>
      </c>
      <c r="M479" s="25" t="s">
        <v>740</v>
      </c>
      <c r="N479" s="34">
        <v>45838</v>
      </c>
      <c r="O479" s="41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42" t="s">
        <v>609</v>
      </c>
      <c r="U479" s="25" t="s">
        <v>19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273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114"/>
        <v>0</v>
      </c>
      <c r="M480" s="25" t="s">
        <v>737</v>
      </c>
      <c r="N480" s="34">
        <v>45836</v>
      </c>
      <c r="O480" s="41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42" t="s">
        <v>1132</v>
      </c>
      <c r="U480" s="25" t="s">
        <v>19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273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114"/>
        <v>0</v>
      </c>
      <c r="M481" s="25" t="s">
        <v>2012</v>
      </c>
      <c r="N481" s="34">
        <v>45860</v>
      </c>
      <c r="O481" s="41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42" t="s">
        <v>711</v>
      </c>
      <c r="U481" s="25" t="s">
        <v>19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273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114"/>
        <v>0</v>
      </c>
      <c r="M482" s="25" t="s">
        <v>740</v>
      </c>
      <c r="N482" s="34">
        <v>45838</v>
      </c>
      <c r="O482" s="41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42" t="s">
        <v>609</v>
      </c>
      <c r="U482" s="25" t="s">
        <v>19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273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114"/>
        <v>0</v>
      </c>
      <c r="M483" s="25" t="s">
        <v>2012</v>
      </c>
      <c r="N483" s="34">
        <v>45860</v>
      </c>
      <c r="O483" s="41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42" t="s">
        <v>711</v>
      </c>
      <c r="U483" s="25" t="s">
        <v>19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273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114"/>
        <v>0</v>
      </c>
      <c r="M484" s="25" t="s">
        <v>635</v>
      </c>
      <c r="N484" s="34">
        <v>45835</v>
      </c>
      <c r="O484" s="41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42"/>
      <c r="U484" s="25" t="s">
        <v>19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273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114"/>
        <v>0</v>
      </c>
      <c r="M485" s="25" t="s">
        <v>276</v>
      </c>
      <c r="N485" s="34">
        <v>45832</v>
      </c>
      <c r="O485" s="41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42"/>
      <c r="U485" s="25" t="s">
        <v>19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273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114"/>
        <v>0</v>
      </c>
      <c r="M486" s="25" t="s">
        <v>635</v>
      </c>
      <c r="N486" s="34">
        <v>45835</v>
      </c>
      <c r="O486" s="41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42"/>
      <c r="U486" s="25" t="s">
        <v>19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273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114"/>
        <v>0</v>
      </c>
      <c r="M487" s="25" t="s">
        <v>740</v>
      </c>
      <c r="N487" s="34">
        <v>45838</v>
      </c>
      <c r="O487" s="41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42" t="s">
        <v>609</v>
      </c>
      <c r="U487" s="25" t="s">
        <v>19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273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114"/>
        <v>0</v>
      </c>
      <c r="M488" s="25" t="s">
        <v>2012</v>
      </c>
      <c r="N488" s="34">
        <v>45860</v>
      </c>
      <c r="O488" s="41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42" t="s">
        <v>711</v>
      </c>
      <c r="U488" s="25" t="s">
        <v>19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273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114"/>
        <v>0</v>
      </c>
      <c r="M489" s="25" t="s">
        <v>740</v>
      </c>
      <c r="N489" s="34">
        <v>45838</v>
      </c>
      <c r="O489" s="41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42" t="s">
        <v>609</v>
      </c>
      <c r="U489" s="25" t="s">
        <v>19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273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114"/>
        <v>0</v>
      </c>
      <c r="M490" s="25" t="s">
        <v>737</v>
      </c>
      <c r="N490" s="34">
        <v>45836</v>
      </c>
      <c r="O490" s="41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42" t="s">
        <v>1132</v>
      </c>
      <c r="U490" s="25" t="s">
        <v>19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273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114"/>
        <v>0</v>
      </c>
      <c r="M491" s="25" t="s">
        <v>635</v>
      </c>
      <c r="N491" s="34">
        <v>45835</v>
      </c>
      <c r="O491" s="41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42"/>
      <c r="U491" s="25" t="s">
        <v>19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273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114"/>
        <v>0</v>
      </c>
      <c r="M492" s="25" t="s">
        <v>807</v>
      </c>
      <c r="N492" s="34">
        <v>45840</v>
      </c>
      <c r="O492" s="41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42" t="s">
        <v>815</v>
      </c>
      <c r="U492" s="25" t="s">
        <v>19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273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114"/>
        <v>0</v>
      </c>
      <c r="M493" s="25" t="s">
        <v>737</v>
      </c>
      <c r="N493" s="34">
        <v>45836</v>
      </c>
      <c r="O493" s="41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42" t="s">
        <v>1132</v>
      </c>
      <c r="U493" s="25" t="s">
        <v>19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273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114"/>
        <v>0</v>
      </c>
      <c r="M494" s="25" t="s">
        <v>274</v>
      </c>
      <c r="N494" s="34">
        <v>45833</v>
      </c>
      <c r="O494" s="41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42"/>
      <c r="U494" s="25" t="s">
        <v>19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273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114"/>
        <v>0</v>
      </c>
      <c r="M495" s="25" t="s">
        <v>305</v>
      </c>
      <c r="N495" s="34">
        <v>45832</v>
      </c>
      <c r="O495" s="41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42"/>
      <c r="U495" s="25" t="s">
        <v>19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273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114"/>
        <v>0</v>
      </c>
      <c r="M496" s="25" t="s">
        <v>306</v>
      </c>
      <c r="N496" s="34">
        <v>45832</v>
      </c>
      <c r="O496" s="41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42"/>
      <c r="U496" s="25" t="s">
        <v>19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114"/>
        <v>0</v>
      </c>
      <c r="M497" s="25" t="s">
        <v>309</v>
      </c>
      <c r="N497" s="34">
        <v>45822</v>
      </c>
      <c r="O497" s="41">
        <v>78208</v>
      </c>
      <c r="P497" s="25" t="s">
        <v>310</v>
      </c>
      <c r="Q497" s="25"/>
      <c r="R497" s="25"/>
      <c r="S497" s="3">
        <v>4</v>
      </c>
      <c r="T497" s="42"/>
      <c r="U497" s="25" t="s">
        <v>2786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114"/>
        <v>0</v>
      </c>
      <c r="M498" s="25" t="s">
        <v>309</v>
      </c>
      <c r="N498" s="34">
        <v>45822</v>
      </c>
      <c r="O498" s="41">
        <v>78208</v>
      </c>
      <c r="P498" s="25" t="s">
        <v>310</v>
      </c>
      <c r="Q498" s="25"/>
      <c r="R498" s="25"/>
      <c r="S498" s="3">
        <v>4</v>
      </c>
      <c r="T498" s="42"/>
      <c r="U498" s="25" t="s">
        <v>2786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114"/>
        <v>0</v>
      </c>
      <c r="M499" s="25" t="s">
        <v>861</v>
      </c>
      <c r="N499" s="34">
        <v>45843</v>
      </c>
      <c r="O499" s="41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42" t="s">
        <v>862</v>
      </c>
      <c r="U499" s="25" t="s">
        <v>2786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316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114"/>
        <v>0</v>
      </c>
      <c r="M500" s="25" t="s">
        <v>319</v>
      </c>
      <c r="N500" s="34">
        <v>45812</v>
      </c>
      <c r="O500" s="41">
        <v>1197243.44</v>
      </c>
      <c r="P500" s="25" t="s">
        <v>320</v>
      </c>
      <c r="Q500" s="25"/>
      <c r="R500" s="25"/>
      <c r="S500" s="3"/>
      <c r="T500" s="42"/>
      <c r="U500" s="25" t="s">
        <v>321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14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114"/>
        <v>0</v>
      </c>
      <c r="M501" s="25" t="s">
        <v>324</v>
      </c>
      <c r="N501" s="34">
        <v>45813</v>
      </c>
      <c r="O501" s="41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42" t="s">
        <v>325</v>
      </c>
      <c r="U501" s="25" t="s">
        <v>321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326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114"/>
        <v>0</v>
      </c>
      <c r="M502" s="25" t="s">
        <v>329</v>
      </c>
      <c r="N502" s="34">
        <v>45815</v>
      </c>
      <c r="O502" s="41">
        <v>15818.25</v>
      </c>
      <c r="P502" s="25" t="s">
        <v>27</v>
      </c>
      <c r="Q502" s="25"/>
      <c r="R502" s="25"/>
      <c r="S502" s="3"/>
      <c r="T502" s="42"/>
      <c r="U502" s="25" t="s">
        <v>321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326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114"/>
        <v>0</v>
      </c>
      <c r="M503" s="25" t="s">
        <v>332</v>
      </c>
      <c r="N503" s="34">
        <v>45815</v>
      </c>
      <c r="O503" s="41">
        <v>67373.039999999994</v>
      </c>
      <c r="P503" s="25" t="s">
        <v>333</v>
      </c>
      <c r="Q503" s="25"/>
      <c r="R503" s="25"/>
      <c r="S503" s="3">
        <v>-20</v>
      </c>
      <c r="T503" s="42"/>
      <c r="U503" s="25" t="s">
        <v>321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326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114"/>
        <v>0</v>
      </c>
      <c r="M504" s="25" t="s">
        <v>336</v>
      </c>
      <c r="N504" s="34">
        <v>45815</v>
      </c>
      <c r="O504" s="41">
        <v>41562.959999999999</v>
      </c>
      <c r="P504" s="25" t="s">
        <v>333</v>
      </c>
      <c r="Q504" s="25"/>
      <c r="R504" s="25"/>
      <c r="S504" s="3">
        <v>-20</v>
      </c>
      <c r="T504" s="42"/>
      <c r="U504" s="25" t="s">
        <v>321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326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114"/>
        <v>0</v>
      </c>
      <c r="M505" s="25" t="s">
        <v>338</v>
      </c>
      <c r="N505" s="34">
        <v>45815</v>
      </c>
      <c r="O505" s="41">
        <v>23730</v>
      </c>
      <c r="P505" s="25" t="s">
        <v>166</v>
      </c>
      <c r="Q505" s="25"/>
      <c r="R505" s="25"/>
      <c r="S505" s="3">
        <v>-20</v>
      </c>
      <c r="T505" s="42"/>
      <c r="U505" s="25" t="s">
        <v>321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326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114"/>
        <v>0</v>
      </c>
      <c r="M506" s="25" t="s">
        <v>338</v>
      </c>
      <c r="N506" s="34">
        <v>45815</v>
      </c>
      <c r="O506" s="41">
        <v>56070</v>
      </c>
      <c r="P506" s="25" t="s">
        <v>166</v>
      </c>
      <c r="Q506" s="25"/>
      <c r="R506" s="25"/>
      <c r="S506" s="3">
        <v>-20</v>
      </c>
      <c r="T506" s="42"/>
      <c r="U506" s="25" t="s">
        <v>321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326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114"/>
        <v>0</v>
      </c>
      <c r="M507" s="25" t="s">
        <v>342</v>
      </c>
      <c r="N507" s="34">
        <v>45819</v>
      </c>
      <c r="O507" s="41">
        <v>64260</v>
      </c>
      <c r="P507" s="25" t="s">
        <v>568</v>
      </c>
      <c r="Q507" s="25"/>
      <c r="R507" s="25"/>
      <c r="S507" s="3">
        <v>-20</v>
      </c>
      <c r="T507" s="42"/>
      <c r="U507" s="25" t="s">
        <v>321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326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114"/>
        <v>0</v>
      </c>
      <c r="M508" s="25" t="s">
        <v>342</v>
      </c>
      <c r="N508" s="34">
        <v>45819</v>
      </c>
      <c r="O508" s="41">
        <v>85578</v>
      </c>
      <c r="P508" s="25" t="s">
        <v>568</v>
      </c>
      <c r="Q508" s="25"/>
      <c r="R508" s="25"/>
      <c r="S508" s="3">
        <v>-20</v>
      </c>
      <c r="T508" s="42"/>
      <c r="U508" s="25" t="s">
        <v>321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326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114"/>
        <v>0</v>
      </c>
      <c r="M509" s="25" t="s">
        <v>347</v>
      </c>
      <c r="N509" s="34">
        <v>45815</v>
      </c>
      <c r="O509" s="41">
        <v>11126.24</v>
      </c>
      <c r="P509" s="25" t="s">
        <v>277</v>
      </c>
      <c r="Q509" s="25"/>
      <c r="R509" s="25"/>
      <c r="S509" s="3"/>
      <c r="T509" s="42"/>
      <c r="U509" s="25" t="s">
        <v>321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326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114"/>
        <v>0</v>
      </c>
      <c r="M510" s="25" t="s">
        <v>347</v>
      </c>
      <c r="N510" s="34">
        <v>45815</v>
      </c>
      <c r="O510" s="41">
        <v>11126.24</v>
      </c>
      <c r="P510" s="25" t="s">
        <v>277</v>
      </c>
      <c r="Q510" s="25"/>
      <c r="R510" s="25"/>
      <c r="S510" s="3"/>
      <c r="T510" s="42"/>
      <c r="U510" s="25" t="s">
        <v>321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326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114"/>
        <v>0</v>
      </c>
      <c r="M511" s="25" t="s">
        <v>338</v>
      </c>
      <c r="N511" s="34">
        <v>45815</v>
      </c>
      <c r="O511" s="41">
        <v>12180</v>
      </c>
      <c r="P511" s="25" t="s">
        <v>166</v>
      </c>
      <c r="Q511" s="25"/>
      <c r="R511" s="25"/>
      <c r="S511" s="3">
        <v>4</v>
      </c>
      <c r="T511" s="42"/>
      <c r="U511" s="25" t="s">
        <v>321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326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114"/>
        <v>0</v>
      </c>
      <c r="M512" s="25" t="s">
        <v>354</v>
      </c>
      <c r="N512" s="34">
        <v>45828</v>
      </c>
      <c r="O512" s="41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42"/>
      <c r="U512" s="25" t="s">
        <v>321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14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114"/>
        <v>0</v>
      </c>
      <c r="M513" s="25" t="s">
        <v>358</v>
      </c>
      <c r="N513" s="34">
        <v>45815</v>
      </c>
      <c r="O513" s="41">
        <v>11137.5</v>
      </c>
      <c r="P513" s="25" t="s">
        <v>359</v>
      </c>
      <c r="Q513" s="25"/>
      <c r="R513" s="25"/>
      <c r="S513" s="3">
        <v>4</v>
      </c>
      <c r="T513" s="42"/>
      <c r="U513" s="25" t="s">
        <v>321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14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2023</v>
      </c>
      <c r="Q514" s="25"/>
      <c r="R514" s="25"/>
      <c r="S514" s="3">
        <v>-20</v>
      </c>
      <c r="T514" s="42" t="s">
        <v>362</v>
      </c>
      <c r="U514" s="25" t="s">
        <v>321</v>
      </c>
      <c r="V514" s="25" t="str">
        <f>VLOOKUP(P514,'Customer List'!B:C,2,)</f>
        <v>STOCK</v>
      </c>
      <c r="W514" s="43" t="s">
        <v>1149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14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114"/>
        <v>0</v>
      </c>
      <c r="M515" s="25" t="s">
        <v>648</v>
      </c>
      <c r="N515" s="34">
        <v>45835</v>
      </c>
      <c r="O515" s="41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42" t="s">
        <v>649</v>
      </c>
      <c r="U515" s="25" t="s">
        <v>321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14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3299</v>
      </c>
      <c r="Q516" s="25"/>
      <c r="R516" s="25"/>
      <c r="S516" s="3">
        <v>4</v>
      </c>
      <c r="T516" s="42"/>
      <c r="U516" s="25" t="s">
        <v>321</v>
      </c>
      <c r="V516" s="25" t="str">
        <f>VLOOKUP(P516,'Customer List'!B:C,2,)</f>
        <v>STOCK</v>
      </c>
      <c r="W516" s="43" t="s">
        <v>1149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14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3298</v>
      </c>
      <c r="N517" s="34">
        <v>45901</v>
      </c>
      <c r="O517" s="41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42"/>
      <c r="U517" s="25" t="s">
        <v>321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14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126"/>
        <v>0</v>
      </c>
      <c r="M518" s="25" t="s">
        <v>810</v>
      </c>
      <c r="N518" s="34">
        <v>45840</v>
      </c>
      <c r="O518" s="41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42"/>
      <c r="U518" s="25" t="s">
        <v>321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14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126"/>
        <v>0</v>
      </c>
      <c r="M519" s="25" t="s">
        <v>3298</v>
      </c>
      <c r="N519" s="34">
        <v>45901</v>
      </c>
      <c r="O519" s="41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42"/>
      <c r="U519" s="25" t="s">
        <v>321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367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126"/>
        <v>0</v>
      </c>
      <c r="M520" s="25" t="s">
        <v>370</v>
      </c>
      <c r="N520" s="34">
        <v>45824</v>
      </c>
      <c r="O520" s="41">
        <v>1197243.44</v>
      </c>
      <c r="P520" s="25" t="s">
        <v>371</v>
      </c>
      <c r="Q520" s="25"/>
      <c r="R520" s="25"/>
      <c r="S520" s="3">
        <v>-20</v>
      </c>
      <c r="T520" s="42"/>
      <c r="U520" s="25" t="s">
        <v>321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372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126"/>
        <v>0</v>
      </c>
      <c r="M521" s="25" t="s">
        <v>375</v>
      </c>
      <c r="N521" s="34">
        <v>45832</v>
      </c>
      <c r="O521" s="41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42"/>
      <c r="U521" s="25" t="s">
        <v>321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372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126"/>
        <v>0</v>
      </c>
      <c r="M522" s="25" t="s">
        <v>378</v>
      </c>
      <c r="N522" s="34">
        <v>45832</v>
      </c>
      <c r="O522" s="41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42"/>
      <c r="U522" s="25" t="s">
        <v>321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372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126"/>
        <v>0</v>
      </c>
      <c r="M523" s="25" t="s">
        <v>354</v>
      </c>
      <c r="N523" s="34">
        <v>45828</v>
      </c>
      <c r="O523" s="41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42"/>
      <c r="U523" s="25" t="s">
        <v>321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372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126"/>
        <v>0</v>
      </c>
      <c r="M524" s="25" t="s">
        <v>383</v>
      </c>
      <c r="N524" s="34">
        <v>45829</v>
      </c>
      <c r="O524" s="41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42"/>
      <c r="U524" s="25" t="s">
        <v>321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372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126"/>
        <v>0</v>
      </c>
      <c r="M525" s="25" t="s">
        <v>383</v>
      </c>
      <c r="N525" s="34">
        <v>45829</v>
      </c>
      <c r="O525" s="41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42"/>
      <c r="U525" s="25" t="s">
        <v>321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372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126"/>
        <v>0</v>
      </c>
      <c r="M526" s="25" t="s">
        <v>168</v>
      </c>
      <c r="N526" s="34">
        <v>45829</v>
      </c>
      <c r="O526" s="41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42"/>
      <c r="U526" s="25" t="s">
        <v>321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372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126"/>
        <v>0</v>
      </c>
      <c r="M527" s="25" t="s">
        <v>391</v>
      </c>
      <c r="N527" s="34">
        <v>45829</v>
      </c>
      <c r="O527" s="41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42"/>
      <c r="U527" s="25" t="s">
        <v>321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372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126"/>
        <v>0</v>
      </c>
      <c r="M528" s="25" t="s">
        <v>395</v>
      </c>
      <c r="N528" s="34">
        <v>45832</v>
      </c>
      <c r="O528" s="41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42"/>
      <c r="U528" s="25" t="s">
        <v>321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372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126"/>
        <v>0</v>
      </c>
      <c r="M529" s="25" t="s">
        <v>398</v>
      </c>
      <c r="N529" s="34">
        <v>45829</v>
      </c>
      <c r="O529" s="41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42"/>
      <c r="U529" s="25" t="s">
        <v>321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372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126"/>
        <v>0</v>
      </c>
      <c r="M530" s="25" t="s">
        <v>402</v>
      </c>
      <c r="N530" s="34">
        <v>45829</v>
      </c>
      <c r="O530" s="41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42"/>
      <c r="U530" s="25" t="s">
        <v>321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372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126"/>
        <v>0</v>
      </c>
      <c r="M531" s="25" t="s">
        <v>402</v>
      </c>
      <c r="N531" s="34">
        <v>45829</v>
      </c>
      <c r="O531" s="41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42"/>
      <c r="U531" s="25" t="s">
        <v>321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372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126"/>
        <v>0</v>
      </c>
      <c r="M532" s="25" t="s">
        <v>408</v>
      </c>
      <c r="N532" s="34">
        <v>45831</v>
      </c>
      <c r="O532" s="41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42"/>
      <c r="U532" s="25" t="s">
        <v>321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372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126"/>
        <v>0</v>
      </c>
      <c r="M533" s="25" t="s">
        <v>411</v>
      </c>
      <c r="N533" s="34">
        <v>45829</v>
      </c>
      <c r="O533" s="41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42" t="s">
        <v>412</v>
      </c>
      <c r="U533" s="25" t="s">
        <v>321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126"/>
        <v>0</v>
      </c>
      <c r="M534" s="25" t="s">
        <v>415</v>
      </c>
      <c r="N534" s="34">
        <v>45812</v>
      </c>
      <c r="O534" s="41">
        <v>45472</v>
      </c>
      <c r="P534" s="25" t="s">
        <v>416</v>
      </c>
      <c r="Q534" s="25"/>
      <c r="R534" s="25"/>
      <c r="S534" s="3"/>
      <c r="T534" s="42"/>
      <c r="U534" s="25" t="s">
        <v>417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126"/>
        <v>0</v>
      </c>
      <c r="M535" s="25" t="s">
        <v>420</v>
      </c>
      <c r="N535" s="34">
        <v>45812</v>
      </c>
      <c r="O535" s="41">
        <v>46771</v>
      </c>
      <c r="P535" s="25" t="s">
        <v>303</v>
      </c>
      <c r="Q535" s="25"/>
      <c r="R535" s="25"/>
      <c r="S535" s="3"/>
      <c r="T535" s="42"/>
      <c r="U535" s="25" t="s">
        <v>417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126"/>
        <v>0</v>
      </c>
      <c r="M536" s="25" t="s">
        <v>423</v>
      </c>
      <c r="N536" s="34">
        <v>45810</v>
      </c>
      <c r="O536" s="41">
        <v>46305</v>
      </c>
      <c r="P536" s="25" t="s">
        <v>1900</v>
      </c>
      <c r="Q536" s="25"/>
      <c r="R536" s="25"/>
      <c r="S536" s="3"/>
      <c r="T536" s="42"/>
      <c r="U536" s="25" t="s">
        <v>424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126"/>
        <v>0</v>
      </c>
      <c r="M537" s="25" t="s">
        <v>427</v>
      </c>
      <c r="N537" s="34">
        <v>45810</v>
      </c>
      <c r="O537" s="41">
        <v>133917</v>
      </c>
      <c r="P537" s="25" t="s">
        <v>428</v>
      </c>
      <c r="Q537" s="25"/>
      <c r="R537" s="25"/>
      <c r="S537" s="3"/>
      <c r="T537" s="42"/>
      <c r="U537" s="25" t="s">
        <v>424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126"/>
        <v>0</v>
      </c>
      <c r="M538" s="25" t="s">
        <v>427</v>
      </c>
      <c r="N538" s="34">
        <v>45810</v>
      </c>
      <c r="O538" s="41">
        <v>133917</v>
      </c>
      <c r="P538" s="25" t="s">
        <v>428</v>
      </c>
      <c r="Q538" s="25"/>
      <c r="R538" s="25"/>
      <c r="S538" s="3"/>
      <c r="T538" s="42"/>
      <c r="U538" s="25" t="s">
        <v>424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126"/>
        <v>0</v>
      </c>
      <c r="M539" s="25" t="s">
        <v>427</v>
      </c>
      <c r="N539" s="34">
        <v>45810</v>
      </c>
      <c r="O539" s="41">
        <v>66958.5</v>
      </c>
      <c r="P539" s="25" t="s">
        <v>428</v>
      </c>
      <c r="Q539" s="25"/>
      <c r="R539" s="25"/>
      <c r="S539" s="3"/>
      <c r="T539" s="42"/>
      <c r="U539" s="25" t="s">
        <v>424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126"/>
        <v>0</v>
      </c>
      <c r="M540" s="25" t="s">
        <v>427</v>
      </c>
      <c r="N540" s="34">
        <v>45810</v>
      </c>
      <c r="O540" s="41">
        <v>66958.5</v>
      </c>
      <c r="P540" s="25" t="s">
        <v>428</v>
      </c>
      <c r="Q540" s="25"/>
      <c r="R540" s="25"/>
      <c r="S540" s="3"/>
      <c r="T540" s="42"/>
      <c r="U540" s="25" t="s">
        <v>424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126"/>
        <v>0</v>
      </c>
      <c r="M541" s="25" t="s">
        <v>427</v>
      </c>
      <c r="N541" s="34">
        <v>45810</v>
      </c>
      <c r="O541" s="41">
        <v>233877</v>
      </c>
      <c r="P541" s="25" t="s">
        <v>428</v>
      </c>
      <c r="Q541" s="25"/>
      <c r="R541" s="25"/>
      <c r="S541" s="3"/>
      <c r="T541" s="42"/>
      <c r="U541" s="25" t="s">
        <v>424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126"/>
        <v>0</v>
      </c>
      <c r="M542" s="25" t="s">
        <v>427</v>
      </c>
      <c r="N542" s="34">
        <v>45810</v>
      </c>
      <c r="O542" s="41">
        <v>233877</v>
      </c>
      <c r="P542" s="25" t="s">
        <v>428</v>
      </c>
      <c r="Q542" s="25"/>
      <c r="R542" s="25"/>
      <c r="S542" s="3"/>
      <c r="T542" s="42"/>
      <c r="U542" s="25" t="s">
        <v>424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126"/>
        <v>0</v>
      </c>
      <c r="M543" s="25" t="s">
        <v>441</v>
      </c>
      <c r="N543" s="34">
        <v>45810</v>
      </c>
      <c r="O543" s="41">
        <v>66958.5</v>
      </c>
      <c r="P543" s="25" t="s">
        <v>428</v>
      </c>
      <c r="Q543" s="25"/>
      <c r="R543" s="25"/>
      <c r="S543" s="3"/>
      <c r="T543" s="42"/>
      <c r="U543" s="25" t="s">
        <v>424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126"/>
        <v>0</v>
      </c>
      <c r="M544" s="25" t="s">
        <v>444</v>
      </c>
      <c r="N544" s="34">
        <v>45815</v>
      </c>
      <c r="O544" s="41">
        <v>566244</v>
      </c>
      <c r="P544" s="25" t="s">
        <v>320</v>
      </c>
      <c r="Q544" s="25"/>
      <c r="R544" s="25"/>
      <c r="S544" s="3"/>
      <c r="T544" s="42"/>
      <c r="U544" s="25" t="s">
        <v>424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126"/>
        <v>0</v>
      </c>
      <c r="M545" s="25" t="s">
        <v>447</v>
      </c>
      <c r="N545" s="34">
        <v>45818</v>
      </c>
      <c r="O545" s="41">
        <v>12642</v>
      </c>
      <c r="P545" s="25" t="s">
        <v>192</v>
      </c>
      <c r="Q545" s="25"/>
      <c r="R545" s="25"/>
      <c r="S545" s="3"/>
      <c r="T545" s="42"/>
      <c r="U545" s="25" t="s">
        <v>424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126"/>
        <v>0</v>
      </c>
      <c r="M546" s="25" t="s">
        <v>447</v>
      </c>
      <c r="N546" s="34">
        <v>45818</v>
      </c>
      <c r="O546" s="41">
        <v>12642</v>
      </c>
      <c r="P546" s="25" t="s">
        <v>192</v>
      </c>
      <c r="Q546" s="25"/>
      <c r="R546" s="25"/>
      <c r="S546" s="3"/>
      <c r="T546" s="42"/>
      <c r="U546" s="25" t="s">
        <v>424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126"/>
        <v>0</v>
      </c>
      <c r="M547" s="25" t="s">
        <v>452</v>
      </c>
      <c r="N547" s="34">
        <v>45818</v>
      </c>
      <c r="O547" s="41">
        <v>12642</v>
      </c>
      <c r="P547" s="25" t="s">
        <v>453</v>
      </c>
      <c r="Q547" s="25"/>
      <c r="R547" s="25"/>
      <c r="S547" s="3">
        <v>4</v>
      </c>
      <c r="T547" s="42"/>
      <c r="U547" s="25" t="s">
        <v>424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126"/>
        <v>0</v>
      </c>
      <c r="M548" s="25" t="s">
        <v>452</v>
      </c>
      <c r="N548" s="34">
        <v>45818</v>
      </c>
      <c r="O548" s="41">
        <v>17272.5</v>
      </c>
      <c r="P548" s="25" t="s">
        <v>453</v>
      </c>
      <c r="Q548" s="25"/>
      <c r="R548" s="25"/>
      <c r="S548" s="3">
        <v>4</v>
      </c>
      <c r="T548" s="42"/>
      <c r="U548" s="25" t="s">
        <v>424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126"/>
        <v>0</v>
      </c>
      <c r="M549" s="25" t="s">
        <v>452</v>
      </c>
      <c r="N549" s="34">
        <v>45818</v>
      </c>
      <c r="O549" s="41">
        <v>46305</v>
      </c>
      <c r="P549" s="25" t="s">
        <v>453</v>
      </c>
      <c r="Q549" s="25"/>
      <c r="R549" s="25"/>
      <c r="S549" s="3">
        <v>4</v>
      </c>
      <c r="T549" s="42"/>
      <c r="U549" s="25" t="s">
        <v>424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126"/>
        <v>0</v>
      </c>
      <c r="M550" s="25" t="s">
        <v>460</v>
      </c>
      <c r="N550" s="34">
        <v>45829</v>
      </c>
      <c r="O550" s="41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42"/>
      <c r="U550" s="25" t="s">
        <v>424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126"/>
        <v>0</v>
      </c>
      <c r="M551" s="25" t="s">
        <v>464</v>
      </c>
      <c r="N551" s="34">
        <v>45829</v>
      </c>
      <c r="O551" s="41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42" t="s">
        <v>465</v>
      </c>
      <c r="U551" s="25" t="s">
        <v>424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14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126"/>
        <v>0</v>
      </c>
      <c r="M552" s="25" t="s">
        <v>1918</v>
      </c>
      <c r="N552" s="34">
        <v>45857</v>
      </c>
      <c r="O552" s="41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42"/>
      <c r="U552" s="25" t="s">
        <v>611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126"/>
        <v>0</v>
      </c>
      <c r="M553" s="25" t="s">
        <v>471</v>
      </c>
      <c r="N553" s="34">
        <v>45818</v>
      </c>
      <c r="O553" s="41">
        <v>52352</v>
      </c>
      <c r="P553" s="25" t="s">
        <v>472</v>
      </c>
      <c r="Q553" s="25"/>
      <c r="R553" s="25"/>
      <c r="S553" s="3">
        <v>4</v>
      </c>
      <c r="T553" s="42"/>
      <c r="U553" s="25" t="s">
        <v>611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126"/>
        <v>0</v>
      </c>
      <c r="M554" s="25" t="s">
        <v>475</v>
      </c>
      <c r="N554" s="34">
        <v>45818</v>
      </c>
      <c r="O554" s="41">
        <v>128275.2</v>
      </c>
      <c r="P554" s="25" t="s">
        <v>517</v>
      </c>
      <c r="Q554" s="25"/>
      <c r="R554" s="25"/>
      <c r="S554" s="3">
        <v>4</v>
      </c>
      <c r="T554" s="42"/>
      <c r="U554" s="25" t="s">
        <v>611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126"/>
        <v>0</v>
      </c>
      <c r="M555" s="25" t="s">
        <v>475</v>
      </c>
      <c r="N555" s="34">
        <v>45818</v>
      </c>
      <c r="O555" s="41">
        <v>185286.39999999999</v>
      </c>
      <c r="P555" s="25" t="s">
        <v>517</v>
      </c>
      <c r="Q555" s="25"/>
      <c r="R555" s="25"/>
      <c r="S555" s="3">
        <v>4</v>
      </c>
      <c r="T555" s="42"/>
      <c r="U555" s="25" t="s">
        <v>611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126"/>
        <v>0</v>
      </c>
      <c r="M556" s="25" t="s">
        <v>480</v>
      </c>
      <c r="N556" s="34">
        <v>45820</v>
      </c>
      <c r="O556" s="41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42"/>
      <c r="U556" s="25" t="s">
        <v>611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126"/>
        <v>0</v>
      </c>
      <c r="M557" s="25" t="s">
        <v>480</v>
      </c>
      <c r="N557" s="34">
        <v>45820</v>
      </c>
      <c r="O557" s="41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42"/>
      <c r="U557" s="25" t="s">
        <v>611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483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126"/>
        <v>0</v>
      </c>
      <c r="M558" s="25" t="s">
        <v>486</v>
      </c>
      <c r="N558" s="34">
        <v>45829</v>
      </c>
      <c r="O558" s="41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42"/>
      <c r="U558" s="25" t="s">
        <v>611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126"/>
        <v>0</v>
      </c>
      <c r="M559" s="25" t="s">
        <v>644</v>
      </c>
      <c r="N559" s="34">
        <v>45835</v>
      </c>
      <c r="O559" s="41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42"/>
      <c r="U559" s="25" t="s">
        <v>611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489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126"/>
        <v>0</v>
      </c>
      <c r="M560" s="25" t="s">
        <v>491</v>
      </c>
      <c r="N560" s="34">
        <v>45812</v>
      </c>
      <c r="O560" s="41">
        <v>214725</v>
      </c>
      <c r="P560" s="25" t="s">
        <v>492</v>
      </c>
      <c r="Q560" s="25"/>
      <c r="R560" s="25"/>
      <c r="S560" s="3"/>
      <c r="T560" s="42"/>
      <c r="U560" s="25" t="s">
        <v>493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494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126"/>
        <v>0</v>
      </c>
      <c r="M561" s="25" t="s">
        <v>496</v>
      </c>
      <c r="N561" s="34">
        <v>45812</v>
      </c>
      <c r="O561" s="41">
        <v>152425</v>
      </c>
      <c r="P561" s="25" t="s">
        <v>27</v>
      </c>
      <c r="Q561" s="25"/>
      <c r="R561" s="25"/>
      <c r="S561" s="3"/>
      <c r="T561" s="42"/>
      <c r="U561" s="25" t="s">
        <v>493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497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126"/>
        <v>0</v>
      </c>
      <c r="M562" s="25" t="s">
        <v>499</v>
      </c>
      <c r="N562" s="34">
        <v>45812</v>
      </c>
      <c r="O562" s="41">
        <v>0</v>
      </c>
      <c r="P562" s="25" t="s">
        <v>500</v>
      </c>
      <c r="Q562" s="25"/>
      <c r="R562" s="25"/>
      <c r="S562" s="3"/>
      <c r="T562" s="42" t="s">
        <v>859</v>
      </c>
      <c r="U562" s="25" t="s">
        <v>493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501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126"/>
        <v>0</v>
      </c>
      <c r="M563" s="25" t="s">
        <v>503</v>
      </c>
      <c r="N563" s="34">
        <v>45820</v>
      </c>
      <c r="O563" s="41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42"/>
      <c r="U563" s="25" t="s">
        <v>493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14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126"/>
        <v>0</v>
      </c>
      <c r="M564" s="25" t="s">
        <v>506</v>
      </c>
      <c r="N564" s="34">
        <v>45812</v>
      </c>
      <c r="O564" s="41">
        <v>41850</v>
      </c>
      <c r="P564" s="25" t="s">
        <v>568</v>
      </c>
      <c r="Q564" s="25"/>
      <c r="R564" s="25"/>
      <c r="S564" s="3"/>
      <c r="T564" s="42" t="s">
        <v>507</v>
      </c>
      <c r="U564" s="25" t="s">
        <v>508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126"/>
        <v>0</v>
      </c>
      <c r="M565" s="25" t="s">
        <v>511</v>
      </c>
      <c r="N565" s="34">
        <v>45815</v>
      </c>
      <c r="O565" s="41">
        <v>42224</v>
      </c>
      <c r="P565" s="25" t="s">
        <v>399</v>
      </c>
      <c r="Q565" s="25"/>
      <c r="R565" s="25"/>
      <c r="S565" s="3"/>
      <c r="T565" s="42"/>
      <c r="U565" s="25" t="s">
        <v>512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126"/>
        <v>0</v>
      </c>
      <c r="M566" s="25" t="s">
        <v>511</v>
      </c>
      <c r="N566" s="34">
        <v>45815</v>
      </c>
      <c r="O566" s="41">
        <v>41209</v>
      </c>
      <c r="P566" s="25" t="s">
        <v>399</v>
      </c>
      <c r="Q566" s="25"/>
      <c r="R566" s="25"/>
      <c r="S566" s="3"/>
      <c r="T566" s="42"/>
      <c r="U566" s="25" t="s">
        <v>512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126"/>
        <v>0</v>
      </c>
      <c r="M567" s="25" t="s">
        <v>704</v>
      </c>
      <c r="N567" s="34">
        <v>45836</v>
      </c>
      <c r="O567" s="41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42"/>
      <c r="U567" s="25" t="s">
        <v>512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14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126"/>
        <v>0</v>
      </c>
      <c r="M568" s="25" t="s">
        <v>520</v>
      </c>
      <c r="N568" s="34">
        <v>45813</v>
      </c>
      <c r="O568" s="41">
        <v>0</v>
      </c>
      <c r="P568" s="25" t="s">
        <v>31</v>
      </c>
      <c r="Q568" s="25" t="s">
        <v>637</v>
      </c>
      <c r="R568" s="25" t="s">
        <v>638</v>
      </c>
      <c r="S568" s="3"/>
      <c r="T568" s="42"/>
      <c r="U568" s="25" t="s">
        <v>521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14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126"/>
        <v>0</v>
      </c>
      <c r="M569" s="25" t="s">
        <v>520</v>
      </c>
      <c r="N569" s="34">
        <v>45813</v>
      </c>
      <c r="O569" s="41">
        <v>0</v>
      </c>
      <c r="P569" s="25" t="s">
        <v>31</v>
      </c>
      <c r="Q569" s="25" t="s">
        <v>637</v>
      </c>
      <c r="R569" s="25" t="s">
        <v>638</v>
      </c>
      <c r="S569" s="3"/>
      <c r="T569" s="42"/>
      <c r="U569" s="25" t="s">
        <v>521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14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126"/>
        <v>0</v>
      </c>
      <c r="M570" s="25" t="s">
        <v>520</v>
      </c>
      <c r="N570" s="34">
        <v>45813</v>
      </c>
      <c r="O570" s="41">
        <v>0</v>
      </c>
      <c r="P570" s="25" t="s">
        <v>31</v>
      </c>
      <c r="Q570" s="25" t="s">
        <v>637</v>
      </c>
      <c r="R570" s="25" t="s">
        <v>638</v>
      </c>
      <c r="S570" s="3"/>
      <c r="T570" s="42"/>
      <c r="U570" s="25" t="s">
        <v>521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526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126"/>
        <v>0</v>
      </c>
      <c r="M571" s="25" t="s">
        <v>529</v>
      </c>
      <c r="N571" s="34">
        <v>45818</v>
      </c>
      <c r="O571" s="41">
        <v>20198.5</v>
      </c>
      <c r="P571" s="25" t="s">
        <v>530</v>
      </c>
      <c r="Q571" s="25"/>
      <c r="R571" s="25"/>
      <c r="S571" s="3">
        <v>-20</v>
      </c>
      <c r="T571" s="42"/>
      <c r="U571" s="25" t="s">
        <v>521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531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126"/>
        <v>0</v>
      </c>
      <c r="M572" s="25" t="s">
        <v>534</v>
      </c>
      <c r="N572" s="34">
        <v>45818</v>
      </c>
      <c r="O572" s="41">
        <v>32683</v>
      </c>
      <c r="P572" s="25" t="s">
        <v>243</v>
      </c>
      <c r="Q572" s="25"/>
      <c r="R572" s="25"/>
      <c r="S572" s="3">
        <v>-20</v>
      </c>
      <c r="T572" s="42"/>
      <c r="U572" s="25" t="s">
        <v>521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535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126"/>
        <v>0</v>
      </c>
      <c r="M573" s="25" t="s">
        <v>697</v>
      </c>
      <c r="N573" s="34">
        <v>45836</v>
      </c>
      <c r="O573" s="41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42" t="s">
        <v>608</v>
      </c>
      <c r="U573" s="25" t="s">
        <v>521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538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126"/>
        <v>0</v>
      </c>
      <c r="M574" s="25" t="s">
        <v>541</v>
      </c>
      <c r="N574" s="34">
        <v>45829</v>
      </c>
      <c r="O574" s="41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42"/>
      <c r="U574" s="25" t="s">
        <v>521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538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126"/>
        <v>0</v>
      </c>
      <c r="M575" s="25" t="s">
        <v>545</v>
      </c>
      <c r="N575" s="34">
        <v>45832</v>
      </c>
      <c r="O575" s="41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42"/>
      <c r="U575" s="25" t="s">
        <v>521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538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126"/>
        <v>0</v>
      </c>
      <c r="M576" s="25" t="s">
        <v>545</v>
      </c>
      <c r="N576" s="34">
        <v>45832</v>
      </c>
      <c r="O576" s="41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42"/>
      <c r="U576" s="25" t="s">
        <v>521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538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126"/>
        <v>0</v>
      </c>
      <c r="M577" s="25" t="s">
        <v>545</v>
      </c>
      <c r="N577" s="34">
        <v>45832</v>
      </c>
      <c r="O577" s="41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42"/>
      <c r="U577" s="25" t="s">
        <v>521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538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126"/>
        <v>0</v>
      </c>
      <c r="M578" s="25" t="s">
        <v>545</v>
      </c>
      <c r="N578" s="34">
        <v>45832</v>
      </c>
      <c r="O578" s="41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42"/>
      <c r="U578" s="25" t="s">
        <v>521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538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126"/>
        <v>0</v>
      </c>
      <c r="M579" s="25" t="s">
        <v>554</v>
      </c>
      <c r="N579" s="34">
        <v>45831</v>
      </c>
      <c r="O579" s="41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42"/>
      <c r="U579" s="25" t="s">
        <v>521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538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126"/>
        <v>0</v>
      </c>
      <c r="M580" s="25" t="s">
        <v>554</v>
      </c>
      <c r="N580" s="34">
        <v>45831</v>
      </c>
      <c r="O580" s="41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42"/>
      <c r="U580" s="25" t="s">
        <v>521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538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554</v>
      </c>
      <c r="N581" s="34">
        <v>45831</v>
      </c>
      <c r="O581" s="41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42"/>
      <c r="U581" s="25" t="s">
        <v>521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559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140"/>
        <v>0</v>
      </c>
      <c r="M582" s="25" t="s">
        <v>562</v>
      </c>
      <c r="N582" s="34">
        <v>45829</v>
      </c>
      <c r="O582" s="41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42"/>
      <c r="U582" s="25" t="s">
        <v>521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559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140"/>
        <v>0</v>
      </c>
      <c r="M583" s="25" t="s">
        <v>562</v>
      </c>
      <c r="N583" s="34">
        <v>45829</v>
      </c>
      <c r="O583" s="41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42"/>
      <c r="U583" s="25" t="s">
        <v>521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140"/>
        <v>0</v>
      </c>
      <c r="M584" s="25" t="s">
        <v>567</v>
      </c>
      <c r="N584" s="34">
        <v>45818</v>
      </c>
      <c r="O584" s="41">
        <v>150000</v>
      </c>
      <c r="P584" s="25" t="s">
        <v>568</v>
      </c>
      <c r="Q584" s="25"/>
      <c r="R584" s="25"/>
      <c r="S584" s="3"/>
      <c r="T584" s="42"/>
      <c r="U584" s="25" t="s">
        <v>2033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140"/>
        <v>0</v>
      </c>
      <c r="M585" s="25" t="s">
        <v>570</v>
      </c>
      <c r="N585" s="34">
        <v>45818</v>
      </c>
      <c r="O585" s="41">
        <v>93100</v>
      </c>
      <c r="P585" s="25" t="s">
        <v>371</v>
      </c>
      <c r="Q585" s="25"/>
      <c r="R585" s="25"/>
      <c r="S585" s="3"/>
      <c r="T585" s="42"/>
      <c r="U585" s="25" t="s">
        <v>2033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571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140"/>
        <v>0</v>
      </c>
      <c r="M586" s="25" t="s">
        <v>574</v>
      </c>
      <c r="N586" s="34">
        <v>45825</v>
      </c>
      <c r="O586" s="41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42"/>
      <c r="U586" s="25" t="s">
        <v>576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571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140"/>
        <v>0</v>
      </c>
      <c r="M587" s="25" t="s">
        <v>579</v>
      </c>
      <c r="N587" s="34">
        <v>45822</v>
      </c>
      <c r="O587" s="41">
        <v>19600</v>
      </c>
      <c r="P587" s="25" t="s">
        <v>173</v>
      </c>
      <c r="Q587" s="25"/>
      <c r="R587" s="25"/>
      <c r="S587" s="3">
        <v>-20</v>
      </c>
      <c r="T587" s="42"/>
      <c r="U587" s="25" t="s">
        <v>576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580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140"/>
        <v>0</v>
      </c>
      <c r="M588" s="25" t="s">
        <v>583</v>
      </c>
      <c r="N588" s="34">
        <v>45822</v>
      </c>
      <c r="O588" s="41">
        <v>18200</v>
      </c>
      <c r="P588" s="25" t="s">
        <v>584</v>
      </c>
      <c r="Q588" s="25"/>
      <c r="R588" s="25"/>
      <c r="S588" s="3">
        <v>-20</v>
      </c>
      <c r="T588" s="42"/>
      <c r="U588" s="25" t="s">
        <v>576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580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140"/>
        <v>0</v>
      </c>
      <c r="M589" s="25" t="s">
        <v>583</v>
      </c>
      <c r="N589" s="34">
        <v>45822</v>
      </c>
      <c r="O589" s="41">
        <v>18200</v>
      </c>
      <c r="P589" s="25" t="s">
        <v>584</v>
      </c>
      <c r="Q589" s="25"/>
      <c r="R589" s="25"/>
      <c r="S589" s="3">
        <v>-20</v>
      </c>
      <c r="T589" s="42"/>
      <c r="U589" s="25" t="s">
        <v>576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580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140"/>
        <v>0</v>
      </c>
      <c r="M590" s="25" t="s">
        <v>583</v>
      </c>
      <c r="N590" s="34">
        <v>45822</v>
      </c>
      <c r="O590" s="41">
        <v>16250</v>
      </c>
      <c r="P590" s="25" t="s">
        <v>584</v>
      </c>
      <c r="Q590" s="25"/>
      <c r="R590" s="25"/>
      <c r="S590" s="3">
        <v>-20</v>
      </c>
      <c r="T590" s="42"/>
      <c r="U590" s="25" t="s">
        <v>576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580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140"/>
        <v>0</v>
      </c>
      <c r="M591" s="25" t="s">
        <v>583</v>
      </c>
      <c r="N591" s="34">
        <v>45822</v>
      </c>
      <c r="O591" s="41">
        <v>22750</v>
      </c>
      <c r="P591" s="25" t="s">
        <v>584</v>
      </c>
      <c r="Q591" s="25"/>
      <c r="R591" s="25"/>
      <c r="S591" s="3">
        <v>-20</v>
      </c>
      <c r="T591" s="42"/>
      <c r="U591" s="25" t="s">
        <v>576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140"/>
        <v>0</v>
      </c>
      <c r="M592" s="25" t="s">
        <v>593</v>
      </c>
      <c r="N592" s="34">
        <v>45825</v>
      </c>
      <c r="O592" s="41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42"/>
      <c r="U592" s="25" t="s">
        <v>612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595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597</v>
      </c>
      <c r="N593" s="34">
        <v>45831</v>
      </c>
      <c r="O593" s="41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42"/>
      <c r="U593" s="25" t="s">
        <v>602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595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597</v>
      </c>
      <c r="N594" s="34">
        <v>45831</v>
      </c>
      <c r="O594" s="41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42"/>
      <c r="U594" s="25" t="s">
        <v>602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595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597</v>
      </c>
      <c r="N595" s="34">
        <v>45831</v>
      </c>
      <c r="O595" s="41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42"/>
      <c r="U595" s="25" t="s">
        <v>602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595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597</v>
      </c>
      <c r="N596" s="34">
        <v>45831</v>
      </c>
      <c r="O596" s="41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42"/>
      <c r="U596" s="25" t="s">
        <v>602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595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597</v>
      </c>
      <c r="N597" s="34">
        <v>45831</v>
      </c>
      <c r="O597" s="41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42"/>
      <c r="U597" s="25" t="s">
        <v>602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613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705</v>
      </c>
      <c r="N598" s="34">
        <v>45836</v>
      </c>
      <c r="O598" s="41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42" t="s">
        <v>706</v>
      </c>
      <c r="U598" s="25" t="s">
        <v>611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615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140"/>
        <v>0</v>
      </c>
      <c r="M599" s="25" t="s">
        <v>695</v>
      </c>
      <c r="N599" s="34">
        <v>45836</v>
      </c>
      <c r="O599" s="41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42"/>
      <c r="U599" s="25" t="s">
        <v>19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615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140"/>
        <v>0</v>
      </c>
      <c r="M600" s="25" t="s">
        <v>716</v>
      </c>
      <c r="N600" s="34">
        <v>45838</v>
      </c>
      <c r="O600" s="41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42"/>
      <c r="U600" s="25" t="s">
        <v>19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615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140"/>
        <v>0</v>
      </c>
      <c r="M601" s="25" t="s">
        <v>695</v>
      </c>
      <c r="N601" s="34">
        <v>45836</v>
      </c>
      <c r="O601" s="41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42"/>
      <c r="U601" s="25" t="s">
        <v>19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615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140"/>
        <v>0</v>
      </c>
      <c r="M602" s="25" t="s">
        <v>677</v>
      </c>
      <c r="N602" s="34">
        <v>45836</v>
      </c>
      <c r="O602" s="41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42"/>
      <c r="U602" s="25" t="s">
        <v>19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615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140"/>
        <v>0</v>
      </c>
      <c r="M603" s="25" t="s">
        <v>702</v>
      </c>
      <c r="N603" s="34">
        <v>45836</v>
      </c>
      <c r="O603" s="41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42"/>
      <c r="U603" s="25" t="s">
        <v>19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615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140"/>
        <v>0</v>
      </c>
      <c r="M604" s="25" t="s">
        <v>716</v>
      </c>
      <c r="N604" s="34">
        <v>45838</v>
      </c>
      <c r="O604" s="41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42"/>
      <c r="U604" s="25" t="s">
        <v>19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615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140"/>
        <v>0</v>
      </c>
      <c r="M605" s="25" t="s">
        <v>679</v>
      </c>
      <c r="N605" s="34">
        <v>45836</v>
      </c>
      <c r="O605" s="41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42"/>
      <c r="U605" s="25" t="s">
        <v>19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615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140"/>
        <v>0</v>
      </c>
      <c r="M606" s="25" t="s">
        <v>716</v>
      </c>
      <c r="N606" s="34">
        <v>45838</v>
      </c>
      <c r="O606" s="41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42"/>
      <c r="U606" s="25" t="s">
        <v>19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615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140"/>
        <v>0</v>
      </c>
      <c r="M607" s="25" t="s">
        <v>695</v>
      </c>
      <c r="N607" s="34">
        <v>45836</v>
      </c>
      <c r="O607" s="41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42"/>
      <c r="U607" s="25" t="s">
        <v>19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615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140"/>
        <v>0</v>
      </c>
      <c r="M608" s="25" t="s">
        <v>848</v>
      </c>
      <c r="N608" s="34">
        <v>45842</v>
      </c>
      <c r="O608" s="41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42" t="s">
        <v>850</v>
      </c>
      <c r="U608" s="25" t="s">
        <v>19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615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140"/>
        <v>0</v>
      </c>
      <c r="M609" s="25" t="s">
        <v>701</v>
      </c>
      <c r="N609" s="34">
        <v>45836</v>
      </c>
      <c r="O609" s="41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42"/>
      <c r="U609" s="25" t="s">
        <v>19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615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140"/>
        <v>0</v>
      </c>
      <c r="M610" s="25" t="s">
        <v>687</v>
      </c>
      <c r="N610" s="34">
        <v>45836</v>
      </c>
      <c r="O610" s="41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42"/>
      <c r="U610" s="25" t="s">
        <v>19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615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140"/>
        <v>0</v>
      </c>
      <c r="M611" s="25" t="s">
        <v>716</v>
      </c>
      <c r="N611" s="34">
        <v>45838</v>
      </c>
      <c r="O611" s="41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42"/>
      <c r="U611" s="25" t="s">
        <v>19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615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140"/>
        <v>0</v>
      </c>
      <c r="M612" s="25" t="s">
        <v>687</v>
      </c>
      <c r="N612" s="34">
        <v>45836</v>
      </c>
      <c r="O612" s="41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42"/>
      <c r="U612" s="25" t="s">
        <v>19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615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140"/>
        <v>0</v>
      </c>
      <c r="M613" s="25" t="s">
        <v>687</v>
      </c>
      <c r="N613" s="34">
        <v>45836</v>
      </c>
      <c r="O613" s="41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42"/>
      <c r="U613" s="25" t="s">
        <v>19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615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140"/>
        <v>0</v>
      </c>
      <c r="M614" s="25" t="s">
        <v>695</v>
      </c>
      <c r="N614" s="34">
        <v>45836</v>
      </c>
      <c r="O614" s="41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42"/>
      <c r="U614" s="25" t="s">
        <v>19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615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140"/>
        <v>0</v>
      </c>
      <c r="M615" s="25" t="s">
        <v>695</v>
      </c>
      <c r="N615" s="34">
        <v>45836</v>
      </c>
      <c r="O615" s="41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42"/>
      <c r="U615" s="25" t="s">
        <v>19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615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140"/>
        <v>0</v>
      </c>
      <c r="M616" s="25" t="s">
        <v>687</v>
      </c>
      <c r="N616" s="34">
        <v>45836</v>
      </c>
      <c r="O616" s="41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42"/>
      <c r="U616" s="25" t="s">
        <v>19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615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140"/>
        <v>0</v>
      </c>
      <c r="M617" s="25" t="s">
        <v>687</v>
      </c>
      <c r="N617" s="34">
        <v>45836</v>
      </c>
      <c r="O617" s="41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42"/>
      <c r="U617" s="25" t="s">
        <v>19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615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140"/>
        <v>0</v>
      </c>
      <c r="M618" s="25" t="s">
        <v>695</v>
      </c>
      <c r="N618" s="34">
        <v>45836</v>
      </c>
      <c r="O618" s="41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42"/>
      <c r="U618" s="25" t="s">
        <v>19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615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140"/>
        <v>0</v>
      </c>
      <c r="M619" s="25" t="s">
        <v>646</v>
      </c>
      <c r="N619" s="34">
        <v>45835</v>
      </c>
      <c r="O619" s="41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42"/>
      <c r="U619" s="25" t="s">
        <v>19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615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140"/>
        <v>0</v>
      </c>
      <c r="M620" s="25" t="s">
        <v>646</v>
      </c>
      <c r="N620" s="34">
        <v>45835</v>
      </c>
      <c r="O620" s="41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42"/>
      <c r="U620" s="25" t="s">
        <v>19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615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140"/>
        <v>0</v>
      </c>
      <c r="M621" s="25" t="s">
        <v>695</v>
      </c>
      <c r="N621" s="34">
        <v>45836</v>
      </c>
      <c r="O621" s="41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42"/>
      <c r="U621" s="25" t="s">
        <v>19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615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140"/>
        <v>0</v>
      </c>
      <c r="M622" s="25" t="s">
        <v>701</v>
      </c>
      <c r="N622" s="34">
        <v>45836</v>
      </c>
      <c r="O622" s="41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42"/>
      <c r="U622" s="25" t="s">
        <v>19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615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140"/>
        <v>0</v>
      </c>
      <c r="M623" s="25" t="s">
        <v>687</v>
      </c>
      <c r="N623" s="34">
        <v>45836</v>
      </c>
      <c r="O623" s="41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42"/>
      <c r="U623" s="25" t="s">
        <v>19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615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140"/>
        <v>0</v>
      </c>
      <c r="M624" s="25" t="s">
        <v>716</v>
      </c>
      <c r="N624" s="34">
        <v>45838</v>
      </c>
      <c r="O624" s="41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42"/>
      <c r="U624" s="25" t="s">
        <v>19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615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140"/>
        <v>0</v>
      </c>
      <c r="M625" s="25" t="s">
        <v>695</v>
      </c>
      <c r="N625" s="34">
        <v>45836</v>
      </c>
      <c r="O625" s="41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42"/>
      <c r="U625" s="25" t="s">
        <v>19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615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140"/>
        <v>0</v>
      </c>
      <c r="M626" s="25" t="s">
        <v>687</v>
      </c>
      <c r="N626" s="34">
        <v>45836</v>
      </c>
      <c r="O626" s="41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42"/>
      <c r="U626" s="25" t="s">
        <v>19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615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140"/>
        <v>0</v>
      </c>
      <c r="M627" s="25" t="s">
        <v>695</v>
      </c>
      <c r="N627" s="34">
        <v>45836</v>
      </c>
      <c r="O627" s="41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42"/>
      <c r="U627" s="25" t="s">
        <v>19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615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140"/>
        <v>0</v>
      </c>
      <c r="M628" s="25" t="s">
        <v>695</v>
      </c>
      <c r="N628" s="34">
        <v>45836</v>
      </c>
      <c r="O628" s="41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42"/>
      <c r="U628" s="25" t="s">
        <v>19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615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140"/>
        <v>0</v>
      </c>
      <c r="M629" s="25" t="s">
        <v>695</v>
      </c>
      <c r="N629" s="34">
        <v>45836</v>
      </c>
      <c r="O629" s="41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42"/>
      <c r="U629" s="25" t="s">
        <v>19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615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140"/>
        <v>0</v>
      </c>
      <c r="M630" s="25" t="s">
        <v>695</v>
      </c>
      <c r="N630" s="34">
        <v>45836</v>
      </c>
      <c r="O630" s="41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42"/>
      <c r="U630" s="25" t="s">
        <v>19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615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140"/>
        <v>0</v>
      </c>
      <c r="M631" s="25" t="s">
        <v>701</v>
      </c>
      <c r="N631" s="34">
        <v>45836</v>
      </c>
      <c r="O631" s="41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42"/>
      <c r="U631" s="25" t="s">
        <v>19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615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140"/>
        <v>0</v>
      </c>
      <c r="M632" s="25" t="s">
        <v>687</v>
      </c>
      <c r="N632" s="34">
        <v>45836</v>
      </c>
      <c r="O632" s="41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42"/>
      <c r="U632" s="25" t="s">
        <v>19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615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140"/>
        <v>0</v>
      </c>
      <c r="M633" s="25" t="s">
        <v>695</v>
      </c>
      <c r="N633" s="34">
        <v>45836</v>
      </c>
      <c r="O633" s="41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42"/>
      <c r="U633" s="25" t="s">
        <v>19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615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140"/>
        <v>0</v>
      </c>
      <c r="M634" s="25" t="s">
        <v>701</v>
      </c>
      <c r="N634" s="34">
        <v>45836</v>
      </c>
      <c r="O634" s="41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42"/>
      <c r="U634" s="25" t="s">
        <v>19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615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140"/>
        <v>0</v>
      </c>
      <c r="M635" s="25" t="s">
        <v>687</v>
      </c>
      <c r="N635" s="34">
        <v>45836</v>
      </c>
      <c r="O635" s="41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42"/>
      <c r="U635" s="25" t="s">
        <v>19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615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140"/>
        <v>0</v>
      </c>
      <c r="M636" s="25" t="s">
        <v>701</v>
      </c>
      <c r="N636" s="34">
        <v>45836</v>
      </c>
      <c r="O636" s="41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42"/>
      <c r="U636" s="25" t="s">
        <v>19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615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140"/>
        <v>0</v>
      </c>
      <c r="M637" s="25" t="s">
        <v>684</v>
      </c>
      <c r="N637" s="34">
        <v>45836</v>
      </c>
      <c r="O637" s="41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42"/>
      <c r="U637" s="25" t="s">
        <v>19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615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140"/>
        <v>0</v>
      </c>
      <c r="M638" s="25" t="s">
        <v>730</v>
      </c>
      <c r="N638" s="34">
        <v>45838</v>
      </c>
      <c r="O638" s="41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42" t="s">
        <v>731</v>
      </c>
      <c r="U638" s="25" t="s">
        <v>19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615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140"/>
        <v>0</v>
      </c>
      <c r="M639" s="25" t="s">
        <v>695</v>
      </c>
      <c r="N639" s="34">
        <v>45836</v>
      </c>
      <c r="O639" s="41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42"/>
      <c r="U639" s="25" t="s">
        <v>19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615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140"/>
        <v>0</v>
      </c>
      <c r="M640" s="25" t="s">
        <v>701</v>
      </c>
      <c r="N640" s="34">
        <v>45836</v>
      </c>
      <c r="O640" s="41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42"/>
      <c r="U640" s="25" t="s">
        <v>19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615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140"/>
        <v>0</v>
      </c>
      <c r="M641" s="25" t="s">
        <v>695</v>
      </c>
      <c r="N641" s="34">
        <v>45836</v>
      </c>
      <c r="O641" s="41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42"/>
      <c r="U641" s="25" t="s">
        <v>19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615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140"/>
        <v>0</v>
      </c>
      <c r="M642" s="25" t="s">
        <v>1134</v>
      </c>
      <c r="N642" s="34">
        <v>45849</v>
      </c>
      <c r="O642" s="41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42"/>
      <c r="U642" s="25" t="s">
        <v>19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615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140"/>
        <v>0</v>
      </c>
      <c r="M643" s="25" t="s">
        <v>687</v>
      </c>
      <c r="N643" s="34">
        <v>45836</v>
      </c>
      <c r="O643" s="41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42"/>
      <c r="U643" s="25" t="s">
        <v>19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615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140"/>
        <v>0</v>
      </c>
      <c r="M644" s="25" t="s">
        <v>716</v>
      </c>
      <c r="N644" s="34">
        <v>45838</v>
      </c>
      <c r="O644" s="41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42"/>
      <c r="U644" s="25" t="s">
        <v>19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615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744</v>
      </c>
      <c r="N645" s="34">
        <v>45839</v>
      </c>
      <c r="O645" s="41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42"/>
      <c r="U645" s="25" t="s">
        <v>19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615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49"/>
        <v>0</v>
      </c>
      <c r="M646" s="25" t="s">
        <v>679</v>
      </c>
      <c r="N646" s="34">
        <v>45836</v>
      </c>
      <c r="O646" s="41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42"/>
      <c r="U646" s="25" t="s">
        <v>19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615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49"/>
        <v>0</v>
      </c>
      <c r="M647" s="25" t="s">
        <v>744</v>
      </c>
      <c r="N647" s="34">
        <v>45839</v>
      </c>
      <c r="O647" s="41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42"/>
      <c r="U647" s="25" t="s">
        <v>19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615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49"/>
        <v>0</v>
      </c>
      <c r="M648" s="25" t="s">
        <v>695</v>
      </c>
      <c r="N648" s="34">
        <v>45836</v>
      </c>
      <c r="O648" s="41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42"/>
      <c r="U648" s="25" t="s">
        <v>19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615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49"/>
        <v>0</v>
      </c>
      <c r="M649" s="25" t="s">
        <v>687</v>
      </c>
      <c r="N649" s="34">
        <v>45836</v>
      </c>
      <c r="O649" s="41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42"/>
      <c r="U649" s="25" t="s">
        <v>19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615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49"/>
        <v>0</v>
      </c>
      <c r="M650" s="25" t="s">
        <v>695</v>
      </c>
      <c r="N650" s="34">
        <v>45836</v>
      </c>
      <c r="O650" s="41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42"/>
      <c r="U650" s="25" t="s">
        <v>19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615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49"/>
        <v>0</v>
      </c>
      <c r="M651" s="25" t="s">
        <v>647</v>
      </c>
      <c r="N651" s="34">
        <v>45835</v>
      </c>
      <c r="O651" s="41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42" t="s">
        <v>650</v>
      </c>
      <c r="U651" s="25" t="s">
        <v>19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615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49"/>
        <v>0</v>
      </c>
      <c r="M652" s="25" t="s">
        <v>684</v>
      </c>
      <c r="N652" s="34">
        <v>45836</v>
      </c>
      <c r="O652" s="41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42"/>
      <c r="U652" s="25" t="s">
        <v>19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615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49"/>
        <v>0</v>
      </c>
      <c r="M653" s="25" t="s">
        <v>703</v>
      </c>
      <c r="N653" s="34">
        <v>45836</v>
      </c>
      <c r="O653" s="41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42"/>
      <c r="U653" s="25" t="s">
        <v>19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615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49"/>
        <v>0</v>
      </c>
      <c r="M654" s="25" t="s">
        <v>694</v>
      </c>
      <c r="N654" s="34">
        <v>45836</v>
      </c>
      <c r="O654" s="41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42"/>
      <c r="U654" s="25" t="s">
        <v>19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615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49"/>
        <v>0</v>
      </c>
      <c r="M655" s="25" t="s">
        <v>703</v>
      </c>
      <c r="N655" s="34">
        <v>45836</v>
      </c>
      <c r="O655" s="41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42"/>
      <c r="U655" s="25" t="s">
        <v>19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615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49"/>
        <v>0</v>
      </c>
      <c r="M656" s="25" t="s">
        <v>647</v>
      </c>
      <c r="N656" s="34">
        <v>45835</v>
      </c>
      <c r="O656" s="41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42" t="s">
        <v>650</v>
      </c>
      <c r="U656" s="25" t="s">
        <v>19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615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49"/>
        <v>0</v>
      </c>
      <c r="M657" s="25" t="s">
        <v>703</v>
      </c>
      <c r="N657" s="34">
        <v>45836</v>
      </c>
      <c r="O657" s="41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42"/>
      <c r="U657" s="25" t="s">
        <v>19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615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49"/>
        <v>0</v>
      </c>
      <c r="M658" s="25" t="s">
        <v>683</v>
      </c>
      <c r="N658" s="34">
        <v>45836</v>
      </c>
      <c r="O658" s="41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42"/>
      <c r="U658" s="25" t="s">
        <v>19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615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49"/>
        <v>0</v>
      </c>
      <c r="M659" s="25" t="s">
        <v>723</v>
      </c>
      <c r="N659" s="34">
        <v>45838</v>
      </c>
      <c r="O659" s="41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42"/>
      <c r="U659" s="25" t="s">
        <v>19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615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49"/>
        <v>0</v>
      </c>
      <c r="M660" s="25" t="s">
        <v>693</v>
      </c>
      <c r="N660" s="34">
        <v>45836</v>
      </c>
      <c r="O660" s="41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42"/>
      <c r="U660" s="25" t="s">
        <v>19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615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49"/>
        <v>0</v>
      </c>
      <c r="M661" s="25" t="s">
        <v>647</v>
      </c>
      <c r="N661" s="34">
        <v>45835</v>
      </c>
      <c r="O661" s="41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42" t="s">
        <v>650</v>
      </c>
      <c r="U661" s="25" t="s">
        <v>19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615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49"/>
        <v>0</v>
      </c>
      <c r="M662" s="25" t="s">
        <v>684</v>
      </c>
      <c r="N662" s="34">
        <v>45836</v>
      </c>
      <c r="O662" s="41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42"/>
      <c r="U662" s="25" t="s">
        <v>19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615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49"/>
        <v>0</v>
      </c>
      <c r="M663" s="25" t="s">
        <v>687</v>
      </c>
      <c r="N663" s="34">
        <v>45836</v>
      </c>
      <c r="O663" s="41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42"/>
      <c r="U663" s="25" t="s">
        <v>19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615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49"/>
        <v>0</v>
      </c>
      <c r="M664" s="25" t="s">
        <v>684</v>
      </c>
      <c r="N664" s="34">
        <v>45836</v>
      </c>
      <c r="O664" s="41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42"/>
      <c r="U664" s="25" t="s">
        <v>19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615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49"/>
        <v>0</v>
      </c>
      <c r="M665" s="25" t="s">
        <v>639</v>
      </c>
      <c r="N665" s="34">
        <v>45834</v>
      </c>
      <c r="O665" s="41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42"/>
      <c r="U665" s="25" t="s">
        <v>19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615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49"/>
        <v>0</v>
      </c>
      <c r="M666" s="25" t="s">
        <v>647</v>
      </c>
      <c r="N666" s="34">
        <v>45835</v>
      </c>
      <c r="O666" s="41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42" t="s">
        <v>650</v>
      </c>
      <c r="U666" s="25" t="s">
        <v>19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615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49"/>
        <v>0</v>
      </c>
      <c r="M667" s="25" t="s">
        <v>699</v>
      </c>
      <c r="N667" s="34">
        <v>45836</v>
      </c>
      <c r="O667" s="41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42"/>
      <c r="U667" s="25" t="s">
        <v>19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615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49"/>
        <v>0</v>
      </c>
      <c r="M668" s="25" t="s">
        <v>719</v>
      </c>
      <c r="N668" s="34">
        <v>45838</v>
      </c>
      <c r="O668" s="41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42"/>
      <c r="U668" s="25" t="s">
        <v>19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615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49"/>
        <v>0</v>
      </c>
      <c r="M669" s="25" t="s">
        <v>684</v>
      </c>
      <c r="N669" s="34">
        <v>45836</v>
      </c>
      <c r="O669" s="41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42"/>
      <c r="U669" s="25" t="s">
        <v>19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615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49"/>
        <v>0</v>
      </c>
      <c r="M670" s="25" t="s">
        <v>684</v>
      </c>
      <c r="N670" s="34">
        <v>45836</v>
      </c>
      <c r="O670" s="41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42"/>
      <c r="U670" s="25" t="s">
        <v>19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615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49"/>
        <v>0</v>
      </c>
      <c r="M671" s="25" t="s">
        <v>687</v>
      </c>
      <c r="N671" s="34">
        <v>45836</v>
      </c>
      <c r="O671" s="41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42"/>
      <c r="U671" s="25" t="s">
        <v>19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615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49"/>
        <v>0</v>
      </c>
      <c r="M672" s="25" t="s">
        <v>686</v>
      </c>
      <c r="N672" s="34">
        <v>45836</v>
      </c>
      <c r="O672" s="41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42"/>
      <c r="U672" s="25" t="s">
        <v>19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615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49"/>
        <v>0</v>
      </c>
      <c r="M673" s="25" t="s">
        <v>693</v>
      </c>
      <c r="N673" s="34">
        <v>45836</v>
      </c>
      <c r="O673" s="41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42"/>
      <c r="U673" s="25" t="s">
        <v>19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615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49"/>
        <v>0</v>
      </c>
      <c r="M674" s="25" t="s">
        <v>703</v>
      </c>
      <c r="N674" s="34">
        <v>45836</v>
      </c>
      <c r="O674" s="41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42"/>
      <c r="U674" s="25" t="s">
        <v>19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615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49"/>
        <v>0</v>
      </c>
      <c r="M675" s="25" t="s">
        <v>703</v>
      </c>
      <c r="N675" s="34">
        <v>45836</v>
      </c>
      <c r="O675" s="41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42"/>
      <c r="U675" s="25" t="s">
        <v>19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615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49"/>
        <v>0</v>
      </c>
      <c r="M676" s="25" t="s">
        <v>703</v>
      </c>
      <c r="N676" s="34">
        <v>45836</v>
      </c>
      <c r="O676" s="41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42"/>
      <c r="U676" s="25" t="s">
        <v>19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615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49"/>
        <v>0</v>
      </c>
      <c r="M677" s="25" t="s">
        <v>704</v>
      </c>
      <c r="N677" s="34">
        <v>45836</v>
      </c>
      <c r="O677" s="41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42"/>
      <c r="U677" s="25" t="s">
        <v>19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615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49"/>
        <v>0</v>
      </c>
      <c r="M678" s="25" t="s">
        <v>641</v>
      </c>
      <c r="N678" s="34">
        <v>45834</v>
      </c>
      <c r="O678" s="41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42"/>
      <c r="U678" s="25" t="s">
        <v>19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615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49"/>
        <v>0</v>
      </c>
      <c r="M679" s="25" t="s">
        <v>647</v>
      </c>
      <c r="N679" s="34">
        <v>45835</v>
      </c>
      <c r="O679" s="41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42" t="s">
        <v>650</v>
      </c>
      <c r="U679" s="25" t="s">
        <v>19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615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49"/>
        <v>0</v>
      </c>
      <c r="M680" s="25" t="s">
        <v>641</v>
      </c>
      <c r="N680" s="34">
        <v>45834</v>
      </c>
      <c r="O680" s="41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42"/>
      <c r="U680" s="25" t="s">
        <v>19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615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49"/>
        <v>0</v>
      </c>
      <c r="M681" s="25" t="s">
        <v>703</v>
      </c>
      <c r="N681" s="34">
        <v>45836</v>
      </c>
      <c r="O681" s="41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42"/>
      <c r="U681" s="25" t="s">
        <v>19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615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49"/>
        <v>0</v>
      </c>
      <c r="M682" s="25" t="s">
        <v>703</v>
      </c>
      <c r="N682" s="34">
        <v>45836</v>
      </c>
      <c r="O682" s="41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42"/>
      <c r="U682" s="25" t="s">
        <v>19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615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49"/>
        <v>0</v>
      </c>
      <c r="M683" s="25" t="s">
        <v>640</v>
      </c>
      <c r="N683" s="34">
        <v>45834</v>
      </c>
      <c r="O683" s="41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42"/>
      <c r="U683" s="25" t="s">
        <v>19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615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49"/>
        <v>0</v>
      </c>
      <c r="M684" s="25" t="s">
        <v>684</v>
      </c>
      <c r="N684" s="34">
        <v>45836</v>
      </c>
      <c r="O684" s="41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42"/>
      <c r="U684" s="25" t="s">
        <v>19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615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49"/>
        <v>0</v>
      </c>
      <c r="M685" s="25" t="s">
        <v>695</v>
      </c>
      <c r="N685" s="34">
        <v>45836</v>
      </c>
      <c r="O685" s="41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42"/>
      <c r="U685" s="25" t="s">
        <v>19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615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49"/>
        <v>0</v>
      </c>
      <c r="M686" s="25" t="s">
        <v>694</v>
      </c>
      <c r="N686" s="34">
        <v>45836</v>
      </c>
      <c r="O686" s="41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42"/>
      <c r="U686" s="25" t="s">
        <v>19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615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49"/>
        <v>0</v>
      </c>
      <c r="M687" s="25" t="s">
        <v>641</v>
      </c>
      <c r="N687" s="34">
        <v>45834</v>
      </c>
      <c r="O687" s="41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42"/>
      <c r="U687" s="25" t="s">
        <v>19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615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49"/>
        <v>0</v>
      </c>
      <c r="M688" s="25" t="s">
        <v>647</v>
      </c>
      <c r="N688" s="34">
        <v>45835</v>
      </c>
      <c r="O688" s="41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42" t="s">
        <v>650</v>
      </c>
      <c r="U688" s="25" t="s">
        <v>19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615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49"/>
        <v>0</v>
      </c>
      <c r="M689" s="25" t="s">
        <v>702</v>
      </c>
      <c r="N689" s="34">
        <v>45836</v>
      </c>
      <c r="O689" s="41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42"/>
      <c r="U689" s="25" t="s">
        <v>19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615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49"/>
        <v>0</v>
      </c>
      <c r="M690" s="25" t="s">
        <v>703</v>
      </c>
      <c r="N690" s="34">
        <v>45836</v>
      </c>
      <c r="O690" s="41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42"/>
      <c r="U690" s="25" t="s">
        <v>19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615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49"/>
        <v>0</v>
      </c>
      <c r="M691" s="25" t="s">
        <v>694</v>
      </c>
      <c r="N691" s="34">
        <v>45836</v>
      </c>
      <c r="O691" s="41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42"/>
      <c r="U691" s="25" t="s">
        <v>19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615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49"/>
        <v>0</v>
      </c>
      <c r="M692" s="25" t="s">
        <v>676</v>
      </c>
      <c r="N692" s="34">
        <v>45836</v>
      </c>
      <c r="O692" s="41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42"/>
      <c r="U692" s="25" t="s">
        <v>19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615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49"/>
        <v>0</v>
      </c>
      <c r="M693" s="25" t="s">
        <v>694</v>
      </c>
      <c r="N693" s="34">
        <v>45836</v>
      </c>
      <c r="O693" s="41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42"/>
      <c r="U693" s="25" t="s">
        <v>19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615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49"/>
        <v>0</v>
      </c>
      <c r="M694" s="25" t="s">
        <v>692</v>
      </c>
      <c r="N694" s="34">
        <v>45836</v>
      </c>
      <c r="O694" s="41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42"/>
      <c r="U694" s="25" t="s">
        <v>19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615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49"/>
        <v>0</v>
      </c>
      <c r="M695" s="25" t="s">
        <v>716</v>
      </c>
      <c r="N695" s="34">
        <v>45838</v>
      </c>
      <c r="O695" s="41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42"/>
      <c r="U695" s="25" t="s">
        <v>19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615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49"/>
        <v>0</v>
      </c>
      <c r="M696" s="25" t="s">
        <v>716</v>
      </c>
      <c r="N696" s="34">
        <v>45838</v>
      </c>
      <c r="O696" s="41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42"/>
      <c r="U696" s="25" t="s">
        <v>19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615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49"/>
        <v>0</v>
      </c>
      <c r="M697" s="25" t="s">
        <v>699</v>
      </c>
      <c r="N697" s="34">
        <v>45836</v>
      </c>
      <c r="O697" s="41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42"/>
      <c r="U697" s="25" t="s">
        <v>19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615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49"/>
        <v>0</v>
      </c>
      <c r="M698" s="25" t="s">
        <v>721</v>
      </c>
      <c r="N698" s="34">
        <v>45838</v>
      </c>
      <c r="O698" s="41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42"/>
      <c r="U698" s="25" t="s">
        <v>19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615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49"/>
        <v>0</v>
      </c>
      <c r="M699" s="25" t="s">
        <v>678</v>
      </c>
      <c r="N699" s="34">
        <v>45836</v>
      </c>
      <c r="O699" s="41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42"/>
      <c r="U699" s="25" t="s">
        <v>19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615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49"/>
        <v>0</v>
      </c>
      <c r="M700" s="25" t="s">
        <v>646</v>
      </c>
      <c r="N700" s="34">
        <v>45835</v>
      </c>
      <c r="O700" s="41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42"/>
      <c r="U700" s="25" t="s">
        <v>19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615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49"/>
        <v>0</v>
      </c>
      <c r="M701" s="25" t="s">
        <v>682</v>
      </c>
      <c r="N701" s="34">
        <v>45836</v>
      </c>
      <c r="O701" s="41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42"/>
      <c r="U701" s="25" t="s">
        <v>19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615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49"/>
        <v>0</v>
      </c>
      <c r="M702" s="25" t="s">
        <v>698</v>
      </c>
      <c r="N702" s="34">
        <v>45836</v>
      </c>
      <c r="O702" s="41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42"/>
      <c r="U702" s="25" t="s">
        <v>19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615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49"/>
        <v>0</v>
      </c>
      <c r="M703" s="25" t="s">
        <v>691</v>
      </c>
      <c r="N703" s="34">
        <v>45836</v>
      </c>
      <c r="O703" s="41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42"/>
      <c r="U703" s="25" t="s">
        <v>19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615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49"/>
        <v>0</v>
      </c>
      <c r="M704" s="25" t="s">
        <v>719</v>
      </c>
      <c r="N704" s="34">
        <v>45838</v>
      </c>
      <c r="O704" s="41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42"/>
      <c r="U704" s="25" t="s">
        <v>19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615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49"/>
        <v>0</v>
      </c>
      <c r="M705" s="25" t="s">
        <v>695</v>
      </c>
      <c r="N705" s="34">
        <v>45836</v>
      </c>
      <c r="O705" s="41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42"/>
      <c r="U705" s="25" t="s">
        <v>19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615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626</v>
      </c>
      <c r="Q706" s="25"/>
      <c r="R706" s="25"/>
      <c r="S706" s="3">
        <v>-20</v>
      </c>
      <c r="T706" s="42" t="s">
        <v>803</v>
      </c>
      <c r="U706" s="25" t="s">
        <v>19</v>
      </c>
      <c r="V706" s="25" t="str">
        <f>VLOOKUP(P706,'Customer List'!B:C,2,)</f>
        <v>Delhi</v>
      </c>
      <c r="W706" s="43" t="s">
        <v>606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615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49"/>
        <v>0</v>
      </c>
      <c r="M707" s="25" t="s">
        <v>717</v>
      </c>
      <c r="N707" s="34">
        <v>45838</v>
      </c>
      <c r="O707" s="41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42"/>
      <c r="U707" s="25" t="s">
        <v>19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615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49"/>
        <v>0</v>
      </c>
      <c r="M708" s="25" t="s">
        <v>702</v>
      </c>
      <c r="N708" s="34">
        <v>45836</v>
      </c>
      <c r="O708" s="41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42"/>
      <c r="U708" s="25" t="s">
        <v>19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615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718</v>
      </c>
      <c r="N709" s="34">
        <v>45838</v>
      </c>
      <c r="O709" s="41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42"/>
      <c r="U709" s="25" t="s">
        <v>19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615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56"/>
        <v>0</v>
      </c>
      <c r="M710" s="25" t="s">
        <v>719</v>
      </c>
      <c r="N710" s="34">
        <v>45838</v>
      </c>
      <c r="O710" s="41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42"/>
      <c r="U710" s="25" t="s">
        <v>19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615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56"/>
        <v>0</v>
      </c>
      <c r="M711" s="25" t="s">
        <v>689</v>
      </c>
      <c r="N711" s="34">
        <v>45836</v>
      </c>
      <c r="O711" s="41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42"/>
      <c r="U711" s="25" t="s">
        <v>19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615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56"/>
        <v>0</v>
      </c>
      <c r="M712" s="25" t="s">
        <v>680</v>
      </c>
      <c r="N712" s="34">
        <v>45836</v>
      </c>
      <c r="O712" s="41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42"/>
      <c r="U712" s="25" t="s">
        <v>19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615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56"/>
        <v>0</v>
      </c>
      <c r="M713" s="25" t="s">
        <v>737</v>
      </c>
      <c r="N713" s="34">
        <v>45836</v>
      </c>
      <c r="O713" s="41">
        <v>26474</v>
      </c>
      <c r="P713" s="25" t="s">
        <v>632</v>
      </c>
      <c r="Q713" s="25"/>
      <c r="R713" s="25"/>
      <c r="S713" s="3">
        <v>4</v>
      </c>
      <c r="T713" s="42"/>
      <c r="U713" s="25" t="s">
        <v>19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615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56"/>
        <v>0</v>
      </c>
      <c r="M714" s="25" t="s">
        <v>740</v>
      </c>
      <c r="N714" s="34">
        <v>45838</v>
      </c>
      <c r="O714" s="41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42"/>
      <c r="U714" s="25" t="s">
        <v>19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615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56"/>
        <v>0</v>
      </c>
      <c r="M715" s="25" t="s">
        <v>675</v>
      </c>
      <c r="N715" s="34">
        <v>45836</v>
      </c>
      <c r="O715" s="41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42"/>
      <c r="U715" s="25" t="s">
        <v>19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615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56"/>
        <v>0</v>
      </c>
      <c r="M716" s="25" t="s">
        <v>702</v>
      </c>
      <c r="N716" s="34">
        <v>45836</v>
      </c>
      <c r="O716" s="41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42"/>
      <c r="U716" s="25" t="s">
        <v>19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615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56"/>
        <v>0</v>
      </c>
      <c r="M717" s="25" t="s">
        <v>646</v>
      </c>
      <c r="N717" s="34">
        <v>45835</v>
      </c>
      <c r="O717" s="41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42"/>
      <c r="U717" s="25" t="s">
        <v>19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615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56"/>
        <v>0</v>
      </c>
      <c r="M718" s="25" t="s">
        <v>714</v>
      </c>
      <c r="N718" s="34">
        <v>45838</v>
      </c>
      <c r="O718" s="41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42"/>
      <c r="U718" s="25" t="s">
        <v>19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615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56"/>
        <v>0</v>
      </c>
      <c r="M719" s="25" t="s">
        <v>728</v>
      </c>
      <c r="N719" s="34">
        <v>45838</v>
      </c>
      <c r="O719" s="41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42" t="s">
        <v>650</v>
      </c>
      <c r="U719" s="25" t="s">
        <v>19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615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56"/>
        <v>0</v>
      </c>
      <c r="M720" s="25" t="s">
        <v>719</v>
      </c>
      <c r="N720" s="34">
        <v>45838</v>
      </c>
      <c r="O720" s="41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42"/>
      <c r="U720" s="25" t="s">
        <v>19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615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56"/>
        <v>0</v>
      </c>
      <c r="M721" s="25" t="s">
        <v>672</v>
      </c>
      <c r="N721" s="34">
        <v>45835</v>
      </c>
      <c r="O721" s="41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42"/>
      <c r="U721" s="25" t="s">
        <v>19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615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56"/>
        <v>0</v>
      </c>
      <c r="M722" s="25" t="s">
        <v>707</v>
      </c>
      <c r="N722" s="34">
        <v>45836</v>
      </c>
      <c r="O722" s="41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42"/>
      <c r="U722" s="25" t="s">
        <v>19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615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56"/>
        <v>0</v>
      </c>
      <c r="M723" s="25" t="s">
        <v>806</v>
      </c>
      <c r="N723" s="34">
        <v>45840</v>
      </c>
      <c r="O723" s="41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42"/>
      <c r="U723" s="25" t="s">
        <v>19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181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56"/>
        <v>0</v>
      </c>
      <c r="M724" s="25" t="s">
        <v>642</v>
      </c>
      <c r="N724" s="34">
        <v>45834</v>
      </c>
      <c r="O724" s="41">
        <v>0</v>
      </c>
      <c r="P724" s="25" t="s">
        <v>568</v>
      </c>
      <c r="Q724" s="25"/>
      <c r="R724" s="25"/>
      <c r="S724" s="3">
        <v>4</v>
      </c>
      <c r="T724" s="42" t="s">
        <v>643</v>
      </c>
      <c r="U724" s="25" t="s">
        <v>19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181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56"/>
        <v>0</v>
      </c>
      <c r="M725" s="25" t="s">
        <v>642</v>
      </c>
      <c r="N725" s="34">
        <v>45834</v>
      </c>
      <c r="O725" s="41">
        <v>0</v>
      </c>
      <c r="P725" s="25" t="s">
        <v>568</v>
      </c>
      <c r="Q725" s="25"/>
      <c r="R725" s="25"/>
      <c r="S725" s="3">
        <v>4</v>
      </c>
      <c r="T725" s="42" t="s">
        <v>643</v>
      </c>
      <c r="U725" s="25" t="s">
        <v>19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181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56"/>
        <v>0</v>
      </c>
      <c r="M726" s="25" t="s">
        <v>642</v>
      </c>
      <c r="N726" s="34">
        <v>45834</v>
      </c>
      <c r="O726" s="41">
        <v>0</v>
      </c>
      <c r="P726" s="25" t="s">
        <v>568</v>
      </c>
      <c r="Q726" s="25"/>
      <c r="R726" s="25"/>
      <c r="S726" s="3">
        <v>4</v>
      </c>
      <c r="T726" s="42" t="s">
        <v>643</v>
      </c>
      <c r="U726" s="25" t="s">
        <v>19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712</v>
      </c>
      <c r="N727" s="34">
        <v>45838</v>
      </c>
      <c r="O727" s="41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42"/>
      <c r="U727" s="25" t="s">
        <v>424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720</v>
      </c>
      <c r="N728" s="34">
        <v>45838</v>
      </c>
      <c r="O728" s="41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42"/>
      <c r="U728" s="25" t="s">
        <v>424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720</v>
      </c>
      <c r="N729" s="34">
        <v>45838</v>
      </c>
      <c r="O729" s="41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42"/>
      <c r="U729" s="25" t="s">
        <v>424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720</v>
      </c>
      <c r="N730" s="34">
        <v>45838</v>
      </c>
      <c r="O730" s="41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42"/>
      <c r="U730" s="25" t="s">
        <v>424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720</v>
      </c>
      <c r="N731" s="34">
        <v>45838</v>
      </c>
      <c r="O731" s="41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42"/>
      <c r="U731" s="25" t="s">
        <v>424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659</v>
      </c>
      <c r="I732" s="25" t="s">
        <v>4133</v>
      </c>
      <c r="J732" s="25">
        <v>1</v>
      </c>
      <c r="K732" s="25">
        <v>1</v>
      </c>
      <c r="L732" s="25">
        <f t="shared" si="156"/>
        <v>0</v>
      </c>
      <c r="M732" s="25" t="s">
        <v>720</v>
      </c>
      <c r="N732" s="34">
        <v>45838</v>
      </c>
      <c r="O732" s="41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42"/>
      <c r="U732" s="25" t="s">
        <v>424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661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700</v>
      </c>
      <c r="N733" s="34">
        <v>45836</v>
      </c>
      <c r="O733" s="41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42"/>
      <c r="U733" s="25" t="s">
        <v>2033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661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700</v>
      </c>
      <c r="N734" s="34">
        <v>45836</v>
      </c>
      <c r="O734" s="41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42"/>
      <c r="U734" s="25" t="s">
        <v>2033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661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722</v>
      </c>
      <c r="N735" s="34">
        <v>45838</v>
      </c>
      <c r="O735" s="41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42"/>
      <c r="U735" s="25" t="s">
        <v>2033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666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681</v>
      </c>
      <c r="I736" s="25" t="s">
        <v>4134</v>
      </c>
      <c r="J736" s="25">
        <v>1</v>
      </c>
      <c r="K736" s="25">
        <v>1</v>
      </c>
      <c r="L736" s="25">
        <f t="shared" si="156"/>
        <v>0</v>
      </c>
      <c r="M736" s="25" t="s">
        <v>688</v>
      </c>
      <c r="N736" s="34">
        <v>45836</v>
      </c>
      <c r="O736" s="41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42"/>
      <c r="U736" s="25" t="s">
        <v>508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666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665</v>
      </c>
      <c r="I737" s="25" t="s">
        <v>4683</v>
      </c>
      <c r="J737" s="25">
        <v>1</v>
      </c>
      <c r="K737" s="25">
        <v>1</v>
      </c>
      <c r="L737" s="25">
        <f t="shared" si="156"/>
        <v>0</v>
      </c>
      <c r="M737" s="25" t="s">
        <v>713</v>
      </c>
      <c r="N737" s="34">
        <v>45838</v>
      </c>
      <c r="O737" s="41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42"/>
      <c r="U737" s="25" t="s">
        <v>508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666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4684</v>
      </c>
      <c r="J738" s="25">
        <v>1</v>
      </c>
      <c r="K738" s="25">
        <v>1</v>
      </c>
      <c r="L738" s="25">
        <f t="shared" si="156"/>
        <v>0</v>
      </c>
      <c r="M738" s="25" t="s">
        <v>715</v>
      </c>
      <c r="N738" s="34">
        <v>45838</v>
      </c>
      <c r="O738" s="41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42"/>
      <c r="U738" s="25" t="s">
        <v>508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669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667</v>
      </c>
      <c r="I739" s="25" t="s">
        <v>4135</v>
      </c>
      <c r="J739" s="25">
        <v>1</v>
      </c>
      <c r="K739" s="25">
        <v>1</v>
      </c>
      <c r="L739" s="25">
        <f t="shared" si="156"/>
        <v>0</v>
      </c>
      <c r="M739" s="25" t="s">
        <v>805</v>
      </c>
      <c r="N739" s="34">
        <v>45840</v>
      </c>
      <c r="O739" s="41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42"/>
      <c r="U739" s="25" t="s">
        <v>508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669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668</v>
      </c>
      <c r="I740" s="25" t="s">
        <v>4685</v>
      </c>
      <c r="J740" s="25">
        <v>1</v>
      </c>
      <c r="K740" s="25">
        <v>1</v>
      </c>
      <c r="L740" s="25">
        <f t="shared" si="156"/>
        <v>0</v>
      </c>
      <c r="M740" s="25" t="s">
        <v>804</v>
      </c>
      <c r="N740" s="34">
        <v>45840</v>
      </c>
      <c r="O740" s="41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42"/>
      <c r="U740" s="25" t="s">
        <v>508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671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4686</v>
      </c>
      <c r="J741" s="25">
        <v>1</v>
      </c>
      <c r="K741" s="25">
        <v>1</v>
      </c>
      <c r="L741" s="25">
        <f t="shared" si="156"/>
        <v>0</v>
      </c>
      <c r="M741" s="25" t="s">
        <v>729</v>
      </c>
      <c r="N741" s="34">
        <v>45838</v>
      </c>
      <c r="O741" s="41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42"/>
      <c r="U741" s="25" t="s">
        <v>508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724</v>
      </c>
      <c r="N742" s="34">
        <v>45838</v>
      </c>
      <c r="O742" s="41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42"/>
      <c r="U742" s="25" t="s">
        <v>611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726</v>
      </c>
      <c r="N743" s="34">
        <v>45838</v>
      </c>
      <c r="O743" s="41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42"/>
      <c r="U743" s="25" t="s">
        <v>611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745</v>
      </c>
      <c r="N744" s="34">
        <v>45839</v>
      </c>
      <c r="O744" s="41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42" t="s">
        <v>746</v>
      </c>
      <c r="U744" s="25" t="s">
        <v>739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1191</v>
      </c>
      <c r="I745" s="25" t="s">
        <v>4722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2031</v>
      </c>
      <c r="Q745" s="25"/>
      <c r="R745" s="25"/>
      <c r="S745" s="3" t="s">
        <v>300</v>
      </c>
      <c r="T745" s="42" t="s">
        <v>1192</v>
      </c>
      <c r="U745" s="25" t="s">
        <v>1193</v>
      </c>
      <c r="V745" s="25" t="str">
        <f>VLOOKUP(P745,'Customer List'!B:C,2,)</f>
        <v>STOCK</v>
      </c>
      <c r="W745" s="43" t="s">
        <v>1149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1194</v>
      </c>
      <c r="I746" s="25" t="s">
        <v>4723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2031</v>
      </c>
      <c r="Q746" s="25"/>
      <c r="R746" s="25"/>
      <c r="S746" s="3" t="s">
        <v>300</v>
      </c>
      <c r="T746" s="42" t="s">
        <v>1192</v>
      </c>
      <c r="U746" s="25" t="s">
        <v>1193</v>
      </c>
      <c r="V746" s="25" t="str">
        <f>VLOOKUP(P746,'Customer List'!B:C,2,)</f>
        <v>STOCK</v>
      </c>
      <c r="W746" s="43" t="s">
        <v>1149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738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56"/>
        <v>0</v>
      </c>
      <c r="M747" s="25" t="s">
        <v>996</v>
      </c>
      <c r="N747" s="34">
        <v>45847</v>
      </c>
      <c r="O747" s="41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42"/>
      <c r="U747" s="25" t="s">
        <v>19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738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56"/>
        <v>0</v>
      </c>
      <c r="M748" s="25" t="s">
        <v>996</v>
      </c>
      <c r="N748" s="34">
        <v>45847</v>
      </c>
      <c r="O748" s="41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42"/>
      <c r="U748" s="25" t="s">
        <v>19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738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56"/>
        <v>0</v>
      </c>
      <c r="M749" s="25" t="s">
        <v>996</v>
      </c>
      <c r="N749" s="34">
        <v>45847</v>
      </c>
      <c r="O749" s="41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42"/>
      <c r="U749" s="25" t="s">
        <v>19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738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56"/>
        <v>0</v>
      </c>
      <c r="M750" s="25" t="s">
        <v>996</v>
      </c>
      <c r="N750" s="34">
        <v>45847</v>
      </c>
      <c r="O750" s="41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42"/>
      <c r="U750" s="25" t="s">
        <v>19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738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56"/>
        <v>0</v>
      </c>
      <c r="M751" s="25" t="s">
        <v>996</v>
      </c>
      <c r="N751" s="34">
        <v>45847</v>
      </c>
      <c r="O751" s="41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42"/>
      <c r="U751" s="25" t="s">
        <v>19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738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56"/>
        <v>0</v>
      </c>
      <c r="M752" s="25" t="s">
        <v>994</v>
      </c>
      <c r="N752" s="34">
        <v>45847</v>
      </c>
      <c r="O752" s="41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42" t="s">
        <v>997</v>
      </c>
      <c r="U752" s="25" t="s">
        <v>19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738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56"/>
        <v>0</v>
      </c>
      <c r="M753" s="25" t="s">
        <v>995</v>
      </c>
      <c r="N753" s="34">
        <v>45847</v>
      </c>
      <c r="O753" s="41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42"/>
      <c r="U753" s="25" t="s">
        <v>19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738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56"/>
        <v>0</v>
      </c>
      <c r="M754" s="25" t="s">
        <v>995</v>
      </c>
      <c r="N754" s="34">
        <v>45847</v>
      </c>
      <c r="O754" s="41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42"/>
      <c r="U754" s="25" t="s">
        <v>19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738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56"/>
        <v>0</v>
      </c>
      <c r="M755" s="25" t="s">
        <v>995</v>
      </c>
      <c r="N755" s="34">
        <v>45847</v>
      </c>
      <c r="O755" s="41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42"/>
      <c r="U755" s="25" t="s">
        <v>19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738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56"/>
        <v>0</v>
      </c>
      <c r="M756" s="25" t="s">
        <v>995</v>
      </c>
      <c r="N756" s="34">
        <v>45847</v>
      </c>
      <c r="O756" s="41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42"/>
      <c r="U756" s="25" t="s">
        <v>19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738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56"/>
        <v>0</v>
      </c>
      <c r="M757" s="25" t="s">
        <v>995</v>
      </c>
      <c r="N757" s="34">
        <v>45847</v>
      </c>
      <c r="O757" s="41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42"/>
      <c r="U757" s="25" t="s">
        <v>19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738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56"/>
        <v>0</v>
      </c>
      <c r="M758" s="25" t="s">
        <v>996</v>
      </c>
      <c r="N758" s="34">
        <v>45847</v>
      </c>
      <c r="O758" s="41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42"/>
      <c r="U758" s="25" t="s">
        <v>19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738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56"/>
        <v>0</v>
      </c>
      <c r="M759" s="25" t="s">
        <v>996</v>
      </c>
      <c r="N759" s="34">
        <v>45847</v>
      </c>
      <c r="O759" s="41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42"/>
      <c r="U759" s="25" t="s">
        <v>19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738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56"/>
        <v>0</v>
      </c>
      <c r="M760" s="25" t="s">
        <v>995</v>
      </c>
      <c r="N760" s="34">
        <v>45847</v>
      </c>
      <c r="O760" s="41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42"/>
      <c r="U760" s="25" t="s">
        <v>19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738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56"/>
        <v>0</v>
      </c>
      <c r="M761" s="25" t="s">
        <v>995</v>
      </c>
      <c r="N761" s="34">
        <v>45847</v>
      </c>
      <c r="O761" s="41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42"/>
      <c r="U761" s="25" t="s">
        <v>19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738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56"/>
        <v>0</v>
      </c>
      <c r="M762" s="25" t="s">
        <v>996</v>
      </c>
      <c r="N762" s="34">
        <v>45847</v>
      </c>
      <c r="O762" s="41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42"/>
      <c r="U762" s="25" t="s">
        <v>19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741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56"/>
        <v>0</v>
      </c>
      <c r="M763" s="25" t="s">
        <v>813</v>
      </c>
      <c r="N763" s="34">
        <v>45841</v>
      </c>
      <c r="O763" s="41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42" t="s">
        <v>860</v>
      </c>
      <c r="U763" s="25" t="s">
        <v>743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747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56"/>
        <v>0</v>
      </c>
      <c r="M764" s="25" t="s">
        <v>745</v>
      </c>
      <c r="N764" s="34">
        <v>45839</v>
      </c>
      <c r="O764" s="41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42" t="s">
        <v>751</v>
      </c>
      <c r="U764" s="25" t="s">
        <v>2375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747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56"/>
        <v>0</v>
      </c>
      <c r="M765" s="25" t="s">
        <v>745</v>
      </c>
      <c r="N765" s="34">
        <v>45839</v>
      </c>
      <c r="O765" s="41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42" t="s">
        <v>751</v>
      </c>
      <c r="U765" s="25" t="s">
        <v>2375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774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56"/>
        <v>0</v>
      </c>
      <c r="M766" s="25" t="s">
        <v>814</v>
      </c>
      <c r="N766" s="34">
        <v>45841</v>
      </c>
      <c r="O766" s="41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42"/>
      <c r="U766" s="25" t="s">
        <v>321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774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56"/>
        <v>0</v>
      </c>
      <c r="M767" s="25" t="s">
        <v>1234</v>
      </c>
      <c r="N767" s="34">
        <v>45855</v>
      </c>
      <c r="O767" s="41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42"/>
      <c r="U767" s="25" t="s">
        <v>321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774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56"/>
        <v>0</v>
      </c>
      <c r="M768" s="25" t="s">
        <v>1234</v>
      </c>
      <c r="N768" s="34">
        <v>45855</v>
      </c>
      <c r="O768" s="41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42"/>
      <c r="U768" s="25" t="s">
        <v>321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774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56"/>
        <v>0</v>
      </c>
      <c r="M769" s="25" t="s">
        <v>1234</v>
      </c>
      <c r="N769" s="34">
        <v>45855</v>
      </c>
      <c r="O769" s="41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42"/>
      <c r="U769" s="25" t="s">
        <v>321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774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56"/>
        <v>0</v>
      </c>
      <c r="M770" s="25" t="s">
        <v>1234</v>
      </c>
      <c r="N770" s="34">
        <v>45855</v>
      </c>
      <c r="O770" s="41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42"/>
      <c r="U770" s="25" t="s">
        <v>321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774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56"/>
        <v>0</v>
      </c>
      <c r="M771" s="25" t="s">
        <v>970</v>
      </c>
      <c r="N771" s="34">
        <v>45847</v>
      </c>
      <c r="O771" s="41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42"/>
      <c r="U771" s="25" t="s">
        <v>321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774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56"/>
        <v>0</v>
      </c>
      <c r="M772" s="25" t="s">
        <v>970</v>
      </c>
      <c r="N772" s="34">
        <v>45847</v>
      </c>
      <c r="O772" s="41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42"/>
      <c r="U772" s="25" t="s">
        <v>321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774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970</v>
      </c>
      <c r="N773" s="34">
        <v>45847</v>
      </c>
      <c r="O773" s="41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42"/>
      <c r="U773" s="25" t="s">
        <v>321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774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65"/>
        <v>0</v>
      </c>
      <c r="M774" s="25" t="s">
        <v>970</v>
      </c>
      <c r="N774" s="34">
        <v>45847</v>
      </c>
      <c r="O774" s="41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42"/>
      <c r="U774" s="25" t="s">
        <v>321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774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65"/>
        <v>0</v>
      </c>
      <c r="M775" s="25" t="s">
        <v>969</v>
      </c>
      <c r="N775" s="34">
        <v>45846</v>
      </c>
      <c r="O775" s="41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42" t="s">
        <v>851</v>
      </c>
      <c r="U775" s="25" t="s">
        <v>321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774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65"/>
        <v>0</v>
      </c>
      <c r="M776" s="25" t="s">
        <v>969</v>
      </c>
      <c r="N776" s="34">
        <v>45846</v>
      </c>
      <c r="O776" s="41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42" t="s">
        <v>851</v>
      </c>
      <c r="U776" s="25" t="s">
        <v>321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774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65"/>
        <v>0</v>
      </c>
      <c r="M777" s="25" t="s">
        <v>810</v>
      </c>
      <c r="N777" s="34">
        <v>45840</v>
      </c>
      <c r="O777" s="41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42" t="s">
        <v>809</v>
      </c>
      <c r="U777" s="25" t="s">
        <v>321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774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65"/>
        <v>0</v>
      </c>
      <c r="M778" s="25" t="s">
        <v>969</v>
      </c>
      <c r="N778" s="34">
        <v>45846</v>
      </c>
      <c r="O778" s="41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42" t="s">
        <v>851</v>
      </c>
      <c r="U778" s="25" t="s">
        <v>321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774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65"/>
        <v>0</v>
      </c>
      <c r="M779" s="25" t="s">
        <v>969</v>
      </c>
      <c r="N779" s="34">
        <v>45846</v>
      </c>
      <c r="O779" s="41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42" t="s">
        <v>851</v>
      </c>
      <c r="U779" s="25" t="s">
        <v>321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774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65"/>
        <v>0</v>
      </c>
      <c r="M780" s="25" t="s">
        <v>969</v>
      </c>
      <c r="N780" s="34">
        <v>45846</v>
      </c>
      <c r="O780" s="41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42" t="s">
        <v>851</v>
      </c>
      <c r="U780" s="25" t="s">
        <v>321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774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65"/>
        <v>0</v>
      </c>
      <c r="M781" s="25" t="s">
        <v>969</v>
      </c>
      <c r="N781" s="34">
        <v>45846</v>
      </c>
      <c r="O781" s="41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42" t="s">
        <v>851</v>
      </c>
      <c r="U781" s="25" t="s">
        <v>321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774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65"/>
        <v>0</v>
      </c>
      <c r="M782" s="25" t="s">
        <v>810</v>
      </c>
      <c r="N782" s="34">
        <v>45840</v>
      </c>
      <c r="O782" s="41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42"/>
      <c r="U782" s="25" t="s">
        <v>321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774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65"/>
        <v>0</v>
      </c>
      <c r="M783" s="25" t="s">
        <v>1237</v>
      </c>
      <c r="N783" s="34">
        <v>45855</v>
      </c>
      <c r="O783" s="41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42"/>
      <c r="U783" s="25" t="s">
        <v>321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774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65"/>
        <v>0</v>
      </c>
      <c r="M784" s="25" t="s">
        <v>926</v>
      </c>
      <c r="N784" s="34">
        <v>45846</v>
      </c>
      <c r="O784" s="41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42"/>
      <c r="U784" s="25" t="s">
        <v>321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774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65"/>
        <v>0</v>
      </c>
      <c r="M785" s="25" t="s">
        <v>1008</v>
      </c>
      <c r="N785" s="34">
        <v>45848</v>
      </c>
      <c r="O785" s="41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42"/>
      <c r="U785" s="25" t="s">
        <v>321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774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65"/>
        <v>0</v>
      </c>
      <c r="M786" s="25" t="s">
        <v>808</v>
      </c>
      <c r="N786" s="34">
        <v>45840</v>
      </c>
      <c r="O786" s="41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42"/>
      <c r="U786" s="25" t="s">
        <v>321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774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65"/>
        <v>0</v>
      </c>
      <c r="M787" s="25" t="s">
        <v>808</v>
      </c>
      <c r="N787" s="34">
        <v>45840</v>
      </c>
      <c r="O787" s="41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42"/>
      <c r="U787" s="25" t="s">
        <v>321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774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65"/>
        <v>0</v>
      </c>
      <c r="M788" s="25" t="s">
        <v>808</v>
      </c>
      <c r="N788" s="34">
        <v>45840</v>
      </c>
      <c r="O788" s="41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42"/>
      <c r="U788" s="25" t="s">
        <v>321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774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65"/>
        <v>0</v>
      </c>
      <c r="M789" s="25" t="s">
        <v>1178</v>
      </c>
      <c r="N789" s="34">
        <v>45850</v>
      </c>
      <c r="O789" s="41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42" t="s">
        <v>610</v>
      </c>
      <c r="U789" s="25" t="s">
        <v>321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65"/>
        <v>0</v>
      </c>
      <c r="M790" s="25" t="s">
        <v>811</v>
      </c>
      <c r="N790" s="34">
        <v>45840</v>
      </c>
      <c r="O790" s="41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42"/>
      <c r="U790" s="25" t="s">
        <v>424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818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65"/>
        <v>0</v>
      </c>
      <c r="M791" s="25" t="s">
        <v>863</v>
      </c>
      <c r="N791" s="34">
        <v>45843</v>
      </c>
      <c r="O791" s="41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42"/>
      <c r="U791" s="25" t="s">
        <v>2033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819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65"/>
        <v>0</v>
      </c>
      <c r="M792" s="25" t="s">
        <v>930</v>
      </c>
      <c r="N792" s="34">
        <v>45845</v>
      </c>
      <c r="O792" s="41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42"/>
      <c r="U792" s="25" t="s">
        <v>576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843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65"/>
        <v>0</v>
      </c>
      <c r="M793" s="25" t="s">
        <v>858</v>
      </c>
      <c r="N793" s="34">
        <v>45843</v>
      </c>
      <c r="O793" s="41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42" t="s">
        <v>859</v>
      </c>
      <c r="U793" s="25" t="s">
        <v>743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880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864</v>
      </c>
      <c r="I794" s="25" t="s">
        <v>4387</v>
      </c>
      <c r="J794" s="25">
        <v>1</v>
      </c>
      <c r="K794" s="25">
        <v>1</v>
      </c>
      <c r="L794" s="25">
        <f t="shared" si="165"/>
        <v>0</v>
      </c>
      <c r="M794" s="25" t="s">
        <v>1007</v>
      </c>
      <c r="N794" s="34">
        <v>45848</v>
      </c>
      <c r="O794" s="41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42"/>
      <c r="U794" s="25" t="s">
        <v>321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880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865</v>
      </c>
      <c r="I795" s="25" t="s">
        <v>4388</v>
      </c>
      <c r="J795" s="25">
        <v>1</v>
      </c>
      <c r="K795" s="25">
        <v>1</v>
      </c>
      <c r="L795" s="25">
        <f t="shared" si="165"/>
        <v>0</v>
      </c>
      <c r="M795" s="25" t="s">
        <v>1007</v>
      </c>
      <c r="N795" s="34">
        <v>45848</v>
      </c>
      <c r="O795" s="41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42"/>
      <c r="U795" s="25" t="s">
        <v>321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880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866</v>
      </c>
      <c r="I796" s="25" t="s">
        <v>4389</v>
      </c>
      <c r="J796" s="25">
        <v>1</v>
      </c>
      <c r="K796" s="25">
        <v>1</v>
      </c>
      <c r="L796" s="25">
        <f t="shared" si="165"/>
        <v>0</v>
      </c>
      <c r="M796" s="25" t="s">
        <v>1007</v>
      </c>
      <c r="N796" s="34">
        <v>45848</v>
      </c>
      <c r="O796" s="41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42"/>
      <c r="U796" s="25" t="s">
        <v>321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880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2746</v>
      </c>
      <c r="I797" s="25" t="s">
        <v>4675</v>
      </c>
      <c r="J797" s="25">
        <v>1</v>
      </c>
      <c r="K797" s="25">
        <v>1</v>
      </c>
      <c r="L797" s="25">
        <f t="shared" si="165"/>
        <v>0</v>
      </c>
      <c r="M797" s="25" t="s">
        <v>1004</v>
      </c>
      <c r="N797" s="34">
        <v>45847</v>
      </c>
      <c r="O797" s="41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42"/>
      <c r="U797" s="25" t="s">
        <v>321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880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1162</v>
      </c>
      <c r="I798" s="25" t="s">
        <v>4676</v>
      </c>
      <c r="J798" s="25">
        <v>1</v>
      </c>
      <c r="K798" s="25">
        <v>1</v>
      </c>
      <c r="L798" s="25">
        <f t="shared" si="165"/>
        <v>0</v>
      </c>
      <c r="M798" s="25" t="s">
        <v>1163</v>
      </c>
      <c r="N798" s="34">
        <v>45850</v>
      </c>
      <c r="O798" s="41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42"/>
      <c r="U798" s="25" t="s">
        <v>321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880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867</v>
      </c>
      <c r="I799" s="25" t="s">
        <v>4390</v>
      </c>
      <c r="J799" s="25">
        <v>1</v>
      </c>
      <c r="K799" s="25">
        <v>1</v>
      </c>
      <c r="L799" s="25">
        <f t="shared" si="165"/>
        <v>0</v>
      </c>
      <c r="M799" s="25" t="s">
        <v>1163</v>
      </c>
      <c r="N799" s="34">
        <v>45850</v>
      </c>
      <c r="O799" s="41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42"/>
      <c r="U799" s="25" t="s">
        <v>321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880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868</v>
      </c>
      <c r="I800" s="25" t="s">
        <v>4391</v>
      </c>
      <c r="J800" s="25">
        <v>1</v>
      </c>
      <c r="K800" s="25">
        <v>1</v>
      </c>
      <c r="L800" s="25">
        <f t="shared" si="165"/>
        <v>0</v>
      </c>
      <c r="M800" s="25" t="s">
        <v>1163</v>
      </c>
      <c r="N800" s="34">
        <v>45850</v>
      </c>
      <c r="O800" s="41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42"/>
      <c r="U800" s="25" t="s">
        <v>321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880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869</v>
      </c>
      <c r="I801" s="25" t="s">
        <v>4392</v>
      </c>
      <c r="J801" s="25">
        <v>1</v>
      </c>
      <c r="K801" s="25">
        <v>1</v>
      </c>
      <c r="L801" s="25">
        <f t="shared" si="165"/>
        <v>0</v>
      </c>
      <c r="M801" s="25" t="s">
        <v>1163</v>
      </c>
      <c r="N801" s="34">
        <v>45850</v>
      </c>
      <c r="O801" s="41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42"/>
      <c r="U801" s="25" t="s">
        <v>321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880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870</v>
      </c>
      <c r="I802" s="25" t="s">
        <v>4393</v>
      </c>
      <c r="J802" s="25">
        <v>1</v>
      </c>
      <c r="K802" s="25">
        <v>1</v>
      </c>
      <c r="L802" s="25">
        <f t="shared" si="165"/>
        <v>0</v>
      </c>
      <c r="M802" s="25" t="s">
        <v>1163</v>
      </c>
      <c r="N802" s="34">
        <v>45850</v>
      </c>
      <c r="O802" s="41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42"/>
      <c r="U802" s="25" t="s">
        <v>321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880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871</v>
      </c>
      <c r="I803" s="25" t="s">
        <v>4394</v>
      </c>
      <c r="J803" s="25">
        <v>1</v>
      </c>
      <c r="K803" s="25">
        <v>1</v>
      </c>
      <c r="L803" s="25">
        <f t="shared" si="165"/>
        <v>0</v>
      </c>
      <c r="M803" s="25" t="s">
        <v>1163</v>
      </c>
      <c r="N803" s="34">
        <v>45850</v>
      </c>
      <c r="O803" s="41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42"/>
      <c r="U803" s="25" t="s">
        <v>321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880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872</v>
      </c>
      <c r="I804" s="25" t="s">
        <v>4395</v>
      </c>
      <c r="J804" s="25">
        <v>1</v>
      </c>
      <c r="K804" s="25">
        <v>1</v>
      </c>
      <c r="L804" s="25">
        <f t="shared" si="165"/>
        <v>0</v>
      </c>
      <c r="M804" s="25" t="s">
        <v>1163</v>
      </c>
      <c r="N804" s="34">
        <v>45850</v>
      </c>
      <c r="O804" s="41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42"/>
      <c r="U804" s="25" t="s">
        <v>321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880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873</v>
      </c>
      <c r="I805" s="25" t="s">
        <v>4396</v>
      </c>
      <c r="J805" s="25">
        <v>1</v>
      </c>
      <c r="K805" s="25">
        <v>1</v>
      </c>
      <c r="L805" s="25">
        <f t="shared" si="165"/>
        <v>0</v>
      </c>
      <c r="M805" s="25" t="s">
        <v>1205</v>
      </c>
      <c r="N805" s="34">
        <v>45853</v>
      </c>
      <c r="O805" s="41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42"/>
      <c r="U805" s="25" t="s">
        <v>321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880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874</v>
      </c>
      <c r="I806" s="25" t="s">
        <v>4397</v>
      </c>
      <c r="J806" s="25">
        <v>1</v>
      </c>
      <c r="K806" s="25">
        <v>1</v>
      </c>
      <c r="L806" s="25">
        <f t="shared" si="165"/>
        <v>0</v>
      </c>
      <c r="M806" s="25" t="s">
        <v>988</v>
      </c>
      <c r="N806" s="34">
        <v>45847</v>
      </c>
      <c r="O806" s="41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42"/>
      <c r="U806" s="25" t="s">
        <v>321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880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875</v>
      </c>
      <c r="I807" s="25" t="s">
        <v>4398</v>
      </c>
      <c r="J807" s="25">
        <v>1</v>
      </c>
      <c r="K807" s="25">
        <v>1</v>
      </c>
      <c r="L807" s="25">
        <f t="shared" si="165"/>
        <v>0</v>
      </c>
      <c r="M807" s="25" t="s">
        <v>2022</v>
      </c>
      <c r="N807" s="34">
        <v>45861</v>
      </c>
      <c r="O807" s="41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42" t="s">
        <v>2021</v>
      </c>
      <c r="U807" s="25" t="s">
        <v>321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880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876</v>
      </c>
      <c r="I808" s="25" t="s">
        <v>4399</v>
      </c>
      <c r="J808" s="25">
        <v>1</v>
      </c>
      <c r="K808" s="25">
        <v>1</v>
      </c>
      <c r="L808" s="25">
        <f t="shared" si="165"/>
        <v>0</v>
      </c>
      <c r="M808" s="25" t="s">
        <v>2022</v>
      </c>
      <c r="N808" s="34">
        <v>45861</v>
      </c>
      <c r="O808" s="41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42" t="s">
        <v>2021</v>
      </c>
      <c r="U808" s="25" t="s">
        <v>321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880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877</v>
      </c>
      <c r="I809" s="25" t="s">
        <v>4400</v>
      </c>
      <c r="J809" s="25">
        <v>1</v>
      </c>
      <c r="K809" s="25">
        <v>1</v>
      </c>
      <c r="L809" s="25">
        <f t="shared" si="165"/>
        <v>0</v>
      </c>
      <c r="M809" s="25" t="s">
        <v>2022</v>
      </c>
      <c r="N809" s="34">
        <v>45861</v>
      </c>
      <c r="O809" s="41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42" t="s">
        <v>2021</v>
      </c>
      <c r="U809" s="25" t="s">
        <v>321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880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878</v>
      </c>
      <c r="I810" s="25" t="s">
        <v>4401</v>
      </c>
      <c r="J810" s="25">
        <v>1</v>
      </c>
      <c r="K810" s="25">
        <v>1</v>
      </c>
      <c r="L810" s="25">
        <f t="shared" si="165"/>
        <v>0</v>
      </c>
      <c r="M810" s="25" t="s">
        <v>2022</v>
      </c>
      <c r="N810" s="34">
        <v>45861</v>
      </c>
      <c r="O810" s="41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42" t="s">
        <v>2021</v>
      </c>
      <c r="U810" s="25" t="s">
        <v>321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880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879</v>
      </c>
      <c r="I811" s="25" t="s">
        <v>4402</v>
      </c>
      <c r="J811" s="25">
        <v>1</v>
      </c>
      <c r="K811" s="25">
        <v>1</v>
      </c>
      <c r="L811" s="25">
        <f t="shared" si="165"/>
        <v>0</v>
      </c>
      <c r="M811" s="25" t="s">
        <v>873</v>
      </c>
      <c r="N811" s="34">
        <v>45853</v>
      </c>
      <c r="O811" s="41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42" t="s">
        <v>1892</v>
      </c>
      <c r="U811" s="25" t="s">
        <v>321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883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65"/>
        <v>0</v>
      </c>
      <c r="M812" s="25" t="s">
        <v>992</v>
      </c>
      <c r="N812" s="34">
        <v>45847</v>
      </c>
      <c r="O812" s="41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42"/>
      <c r="U812" s="25" t="s">
        <v>19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883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65"/>
        <v>0</v>
      </c>
      <c r="M813" s="25" t="s">
        <v>1002</v>
      </c>
      <c r="N813" s="34">
        <v>45847</v>
      </c>
      <c r="O813" s="41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42"/>
      <c r="U813" s="25" t="s">
        <v>19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883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65"/>
        <v>0</v>
      </c>
      <c r="M814" s="25" t="s">
        <v>1209</v>
      </c>
      <c r="N814" s="34">
        <v>45854</v>
      </c>
      <c r="O814" s="41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42" t="s">
        <v>1208</v>
      </c>
      <c r="U814" s="25" t="s">
        <v>19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883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65"/>
        <v>0</v>
      </c>
      <c r="M815" s="25" t="s">
        <v>1209</v>
      </c>
      <c r="N815" s="34">
        <v>45854</v>
      </c>
      <c r="O815" s="41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42" t="s">
        <v>1208</v>
      </c>
      <c r="U815" s="25" t="s">
        <v>19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883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65"/>
        <v>0</v>
      </c>
      <c r="M816" s="25" t="s">
        <v>1164</v>
      </c>
      <c r="N816" s="34">
        <v>45850</v>
      </c>
      <c r="O816" s="41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42"/>
      <c r="U816" s="25" t="s">
        <v>19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883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65"/>
        <v>0</v>
      </c>
      <c r="M817" s="25" t="s">
        <v>992</v>
      </c>
      <c r="N817" s="34">
        <v>45847</v>
      </c>
      <c r="O817" s="41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42"/>
      <c r="U817" s="25" t="s">
        <v>19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883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65"/>
        <v>0</v>
      </c>
      <c r="M818" s="25" t="s">
        <v>992</v>
      </c>
      <c r="N818" s="34">
        <v>45847</v>
      </c>
      <c r="O818" s="41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42"/>
      <c r="U818" s="25" t="s">
        <v>19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883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65"/>
        <v>0</v>
      </c>
      <c r="M819" s="25" t="s">
        <v>979</v>
      </c>
      <c r="N819" s="34">
        <v>45847</v>
      </c>
      <c r="O819" s="41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42"/>
      <c r="U819" s="25" t="s">
        <v>19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883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65"/>
        <v>0</v>
      </c>
      <c r="M820" s="25" t="s">
        <v>1209</v>
      </c>
      <c r="N820" s="34">
        <v>45854</v>
      </c>
      <c r="O820" s="41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42" t="s">
        <v>1208</v>
      </c>
      <c r="U820" s="25" t="s">
        <v>19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883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65"/>
        <v>0</v>
      </c>
      <c r="M821" s="25" t="s">
        <v>992</v>
      </c>
      <c r="N821" s="34">
        <v>45847</v>
      </c>
      <c r="O821" s="41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42"/>
      <c r="U821" s="25" t="s">
        <v>19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883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65"/>
        <v>0</v>
      </c>
      <c r="M822" s="25" t="s">
        <v>1209</v>
      </c>
      <c r="N822" s="34">
        <v>45854</v>
      </c>
      <c r="O822" s="41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42" t="s">
        <v>1208</v>
      </c>
      <c r="U822" s="25" t="s">
        <v>19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883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65"/>
        <v>0</v>
      </c>
      <c r="M823" s="25" t="s">
        <v>992</v>
      </c>
      <c r="N823" s="34">
        <v>45847</v>
      </c>
      <c r="O823" s="41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42"/>
      <c r="U823" s="25" t="s">
        <v>19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883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65"/>
        <v>0</v>
      </c>
      <c r="M824" s="25" t="s">
        <v>992</v>
      </c>
      <c r="N824" s="34">
        <v>45847</v>
      </c>
      <c r="O824" s="41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42"/>
      <c r="U824" s="25" t="s">
        <v>19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883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65"/>
        <v>0</v>
      </c>
      <c r="M825" s="25" t="s">
        <v>1002</v>
      </c>
      <c r="N825" s="34">
        <v>45847</v>
      </c>
      <c r="O825" s="41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42"/>
      <c r="U825" s="25" t="s">
        <v>19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883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65"/>
        <v>0</v>
      </c>
      <c r="M826" s="25" t="s">
        <v>911</v>
      </c>
      <c r="N826" s="34">
        <v>45846</v>
      </c>
      <c r="O826" s="41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42"/>
      <c r="U826" s="25" t="s">
        <v>19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883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65"/>
        <v>0</v>
      </c>
      <c r="M827" s="25" t="s">
        <v>912</v>
      </c>
      <c r="N827" s="34">
        <v>45846</v>
      </c>
      <c r="O827" s="41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42"/>
      <c r="U827" s="25" t="s">
        <v>19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883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65"/>
        <v>0</v>
      </c>
      <c r="M828" s="25" t="s">
        <v>911</v>
      </c>
      <c r="N828" s="34">
        <v>45846</v>
      </c>
      <c r="O828" s="41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42"/>
      <c r="U828" s="25" t="s">
        <v>19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883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65"/>
        <v>0</v>
      </c>
      <c r="M829" s="25" t="s">
        <v>910</v>
      </c>
      <c r="N829" s="34">
        <v>45846</v>
      </c>
      <c r="O829" s="41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42"/>
      <c r="U829" s="25" t="s">
        <v>19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883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65"/>
        <v>0</v>
      </c>
      <c r="M830" s="25" t="s">
        <v>992</v>
      </c>
      <c r="N830" s="34">
        <v>45847</v>
      </c>
      <c r="O830" s="41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42"/>
      <c r="U830" s="25" t="s">
        <v>19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883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65"/>
        <v>0</v>
      </c>
      <c r="M831" s="25" t="s">
        <v>909</v>
      </c>
      <c r="N831" s="34">
        <v>45846</v>
      </c>
      <c r="O831" s="41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42"/>
      <c r="U831" s="25" t="s">
        <v>19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883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65"/>
        <v>0</v>
      </c>
      <c r="M832" s="25" t="s">
        <v>912</v>
      </c>
      <c r="N832" s="34">
        <v>45846</v>
      </c>
      <c r="O832" s="41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42"/>
      <c r="U832" s="25" t="s">
        <v>19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883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65"/>
        <v>0</v>
      </c>
      <c r="M833" s="25" t="s">
        <v>909</v>
      </c>
      <c r="N833" s="34">
        <v>45846</v>
      </c>
      <c r="O833" s="41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42"/>
      <c r="U833" s="25" t="s">
        <v>19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883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65"/>
        <v>0</v>
      </c>
      <c r="M834" s="25" t="s">
        <v>911</v>
      </c>
      <c r="N834" s="34">
        <v>45846</v>
      </c>
      <c r="O834" s="41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42"/>
      <c r="U834" s="25" t="s">
        <v>19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883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65"/>
        <v>0</v>
      </c>
      <c r="M835" s="25" t="s">
        <v>909</v>
      </c>
      <c r="N835" s="34">
        <v>45846</v>
      </c>
      <c r="O835" s="41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42"/>
      <c r="U835" s="25" t="s">
        <v>19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883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65"/>
        <v>0</v>
      </c>
      <c r="M836" s="25" t="s">
        <v>909</v>
      </c>
      <c r="N836" s="34">
        <v>45846</v>
      </c>
      <c r="O836" s="41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42"/>
      <c r="U836" s="25" t="s">
        <v>19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883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973</v>
      </c>
      <c r="N837" s="34">
        <v>45847</v>
      </c>
      <c r="O837" s="41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42"/>
      <c r="U837" s="25" t="s">
        <v>19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883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72"/>
        <v>0</v>
      </c>
      <c r="M838" s="25" t="s">
        <v>992</v>
      </c>
      <c r="N838" s="34">
        <v>45847</v>
      </c>
      <c r="O838" s="41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42"/>
      <c r="U838" s="25" t="s">
        <v>19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883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72"/>
        <v>0</v>
      </c>
      <c r="M839" s="25" t="s">
        <v>911</v>
      </c>
      <c r="N839" s="34">
        <v>45846</v>
      </c>
      <c r="O839" s="41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42"/>
      <c r="U839" s="25" t="s">
        <v>19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883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72"/>
        <v>0</v>
      </c>
      <c r="M840" s="25" t="s">
        <v>911</v>
      </c>
      <c r="N840" s="34">
        <v>45846</v>
      </c>
      <c r="O840" s="41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42"/>
      <c r="U840" s="25" t="s">
        <v>19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883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72"/>
        <v>0</v>
      </c>
      <c r="M841" s="25" t="s">
        <v>914</v>
      </c>
      <c r="N841" s="34">
        <v>45846</v>
      </c>
      <c r="O841" s="41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42"/>
      <c r="U841" s="25" t="s">
        <v>19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883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72"/>
        <v>0</v>
      </c>
      <c r="M842" s="25" t="s">
        <v>972</v>
      </c>
      <c r="N842" s="34">
        <v>45847</v>
      </c>
      <c r="O842" s="41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42"/>
      <c r="U842" s="25" t="s">
        <v>19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883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72"/>
        <v>0</v>
      </c>
      <c r="M843" s="25" t="s">
        <v>982</v>
      </c>
      <c r="N843" s="34">
        <v>45847</v>
      </c>
      <c r="O843" s="41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42"/>
      <c r="U843" s="25" t="s">
        <v>19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883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72"/>
        <v>0</v>
      </c>
      <c r="M844" s="25" t="s">
        <v>992</v>
      </c>
      <c r="N844" s="34">
        <v>45847</v>
      </c>
      <c r="O844" s="41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42"/>
      <c r="U844" s="25" t="s">
        <v>19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883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72"/>
        <v>0</v>
      </c>
      <c r="M845" s="25" t="s">
        <v>913</v>
      </c>
      <c r="N845" s="34">
        <v>45846</v>
      </c>
      <c r="O845" s="41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42"/>
      <c r="U845" s="25" t="s">
        <v>19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883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72"/>
        <v>0</v>
      </c>
      <c r="M846" s="25" t="s">
        <v>992</v>
      </c>
      <c r="N846" s="34">
        <v>45847</v>
      </c>
      <c r="O846" s="41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42"/>
      <c r="U846" s="25" t="s">
        <v>19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883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72"/>
        <v>0</v>
      </c>
      <c r="M847" s="25" t="s">
        <v>979</v>
      </c>
      <c r="N847" s="34">
        <v>45847</v>
      </c>
      <c r="O847" s="41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42"/>
      <c r="U847" s="25" t="s">
        <v>19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883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72"/>
        <v>0</v>
      </c>
      <c r="M848" s="25" t="s">
        <v>910</v>
      </c>
      <c r="N848" s="34">
        <v>45846</v>
      </c>
      <c r="O848" s="41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42"/>
      <c r="U848" s="25" t="s">
        <v>19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883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72"/>
        <v>0</v>
      </c>
      <c r="M849" s="25" t="s">
        <v>909</v>
      </c>
      <c r="N849" s="34">
        <v>45846</v>
      </c>
      <c r="O849" s="41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42"/>
      <c r="U849" s="25" t="s">
        <v>19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883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72"/>
        <v>0</v>
      </c>
      <c r="M850" s="25" t="s">
        <v>992</v>
      </c>
      <c r="N850" s="34">
        <v>45847</v>
      </c>
      <c r="O850" s="41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42"/>
      <c r="U850" s="25" t="s">
        <v>19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883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72"/>
        <v>0</v>
      </c>
      <c r="M851" s="25" t="s">
        <v>910</v>
      </c>
      <c r="N851" s="34">
        <v>45846</v>
      </c>
      <c r="O851" s="41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42"/>
      <c r="U851" s="25" t="s">
        <v>19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883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72"/>
        <v>0</v>
      </c>
      <c r="M852" s="25" t="s">
        <v>915</v>
      </c>
      <c r="N852" s="34">
        <v>45846</v>
      </c>
      <c r="O852" s="41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42"/>
      <c r="U852" s="25" t="s">
        <v>19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883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72"/>
        <v>0</v>
      </c>
      <c r="M853" s="25" t="s">
        <v>1164</v>
      </c>
      <c r="N853" s="34">
        <v>45850</v>
      </c>
      <c r="O853" s="41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42"/>
      <c r="U853" s="25" t="s">
        <v>19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883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72"/>
        <v>0</v>
      </c>
      <c r="M854" s="25" t="s">
        <v>1209</v>
      </c>
      <c r="N854" s="34">
        <v>45854</v>
      </c>
      <c r="O854" s="41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42" t="s">
        <v>1208</v>
      </c>
      <c r="U854" s="25" t="s">
        <v>19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883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72"/>
        <v>0</v>
      </c>
      <c r="M855" s="25" t="s">
        <v>1164</v>
      </c>
      <c r="N855" s="34">
        <v>45850</v>
      </c>
      <c r="O855" s="41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42"/>
      <c r="U855" s="25" t="s">
        <v>19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883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72"/>
        <v>0</v>
      </c>
      <c r="M856" s="25" t="s">
        <v>1006</v>
      </c>
      <c r="N856" s="34">
        <v>45847</v>
      </c>
      <c r="O856" s="41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42" t="s">
        <v>610</v>
      </c>
      <c r="U856" s="25" t="s">
        <v>19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883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72"/>
        <v>0</v>
      </c>
      <c r="M857" s="25" t="s">
        <v>1164</v>
      </c>
      <c r="N857" s="34">
        <v>45850</v>
      </c>
      <c r="O857" s="41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42"/>
      <c r="U857" s="25" t="s">
        <v>19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883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72"/>
        <v>0</v>
      </c>
      <c r="M858" s="25" t="s">
        <v>928</v>
      </c>
      <c r="N858" s="34">
        <v>45846</v>
      </c>
      <c r="O858" s="41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42"/>
      <c r="U858" s="25" t="s">
        <v>19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883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72"/>
        <v>0</v>
      </c>
      <c r="M859" s="25" t="s">
        <v>989</v>
      </c>
      <c r="N859" s="34">
        <v>45847</v>
      </c>
      <c r="O859" s="41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42"/>
      <c r="U859" s="25" t="s">
        <v>19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883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72"/>
        <v>0</v>
      </c>
      <c r="M860" s="25" t="s">
        <v>1164</v>
      </c>
      <c r="N860" s="34">
        <v>45850</v>
      </c>
      <c r="O860" s="41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42"/>
      <c r="U860" s="25" t="s">
        <v>19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883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72"/>
        <v>0</v>
      </c>
      <c r="M861" s="25" t="s">
        <v>971</v>
      </c>
      <c r="N861" s="34">
        <v>45847</v>
      </c>
      <c r="O861" s="41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42"/>
      <c r="U861" s="25" t="s">
        <v>19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883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72"/>
        <v>0</v>
      </c>
      <c r="M862" s="25" t="s">
        <v>1164</v>
      </c>
      <c r="N862" s="34">
        <v>45850</v>
      </c>
      <c r="O862" s="41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42"/>
      <c r="U862" s="25" t="s">
        <v>19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883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72"/>
        <v>0</v>
      </c>
      <c r="M863" s="25" t="s">
        <v>1164</v>
      </c>
      <c r="N863" s="34">
        <v>45850</v>
      </c>
      <c r="O863" s="41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42"/>
      <c r="U863" s="25" t="s">
        <v>19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883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72"/>
        <v>0</v>
      </c>
      <c r="M864" s="25" t="s">
        <v>1164</v>
      </c>
      <c r="N864" s="34">
        <v>45850</v>
      </c>
      <c r="O864" s="41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42"/>
      <c r="U864" s="25" t="s">
        <v>19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883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72"/>
        <v>0</v>
      </c>
      <c r="M865" s="25" t="s">
        <v>1164</v>
      </c>
      <c r="N865" s="34">
        <v>45850</v>
      </c>
      <c r="O865" s="41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42"/>
      <c r="U865" s="25" t="s">
        <v>19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883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72"/>
        <v>0</v>
      </c>
      <c r="M866" s="25" t="s">
        <v>1164</v>
      </c>
      <c r="N866" s="34">
        <v>45850</v>
      </c>
      <c r="O866" s="41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42"/>
      <c r="U866" s="25" t="s">
        <v>19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883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72"/>
        <v>0</v>
      </c>
      <c r="M867" s="25" t="s">
        <v>1164</v>
      </c>
      <c r="N867" s="34">
        <v>45850</v>
      </c>
      <c r="O867" s="41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42"/>
      <c r="U867" s="25" t="s">
        <v>19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883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72"/>
        <v>0</v>
      </c>
      <c r="M868" s="25" t="s">
        <v>1164</v>
      </c>
      <c r="N868" s="34">
        <v>45850</v>
      </c>
      <c r="O868" s="41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42"/>
      <c r="U868" s="25" t="s">
        <v>19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883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72"/>
        <v>0</v>
      </c>
      <c r="M869" s="25" t="s">
        <v>971</v>
      </c>
      <c r="N869" s="34">
        <v>45847</v>
      </c>
      <c r="O869" s="41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42"/>
      <c r="U869" s="25" t="s">
        <v>19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883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72"/>
        <v>0</v>
      </c>
      <c r="M870" s="25" t="s">
        <v>1164</v>
      </c>
      <c r="N870" s="34">
        <v>45850</v>
      </c>
      <c r="O870" s="41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42"/>
      <c r="U870" s="25" t="s">
        <v>19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883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72"/>
        <v>0</v>
      </c>
      <c r="M871" s="25" t="s">
        <v>927</v>
      </c>
      <c r="N871" s="34">
        <v>45846</v>
      </c>
      <c r="O871" s="41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42" t="s">
        <v>1128</v>
      </c>
      <c r="U871" s="25" t="s">
        <v>19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883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72"/>
        <v>0</v>
      </c>
      <c r="M872" s="25" t="s">
        <v>1164</v>
      </c>
      <c r="N872" s="34">
        <v>45850</v>
      </c>
      <c r="O872" s="41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42"/>
      <c r="U872" s="25" t="s">
        <v>19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883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72"/>
        <v>0</v>
      </c>
      <c r="M873" s="25" t="s">
        <v>1164</v>
      </c>
      <c r="N873" s="34">
        <v>45850</v>
      </c>
      <c r="O873" s="41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42"/>
      <c r="U873" s="25" t="s">
        <v>19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883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72"/>
        <v>0</v>
      </c>
      <c r="M874" s="25" t="s">
        <v>1164</v>
      </c>
      <c r="N874" s="34">
        <v>45850</v>
      </c>
      <c r="O874" s="41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42"/>
      <c r="U874" s="25" t="s">
        <v>19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883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72"/>
        <v>0</v>
      </c>
      <c r="M875" s="25" t="s">
        <v>1164</v>
      </c>
      <c r="N875" s="34">
        <v>45850</v>
      </c>
      <c r="O875" s="41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42"/>
      <c r="U875" s="25" t="s">
        <v>19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883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72"/>
        <v>0</v>
      </c>
      <c r="M876" s="25" t="s">
        <v>1164</v>
      </c>
      <c r="N876" s="34">
        <v>45850</v>
      </c>
      <c r="O876" s="41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42"/>
      <c r="U876" s="25" t="s">
        <v>19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883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72"/>
        <v>0</v>
      </c>
      <c r="M877" s="25" t="s">
        <v>971</v>
      </c>
      <c r="N877" s="34">
        <v>45847</v>
      </c>
      <c r="O877" s="41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42"/>
      <c r="U877" s="25" t="s">
        <v>19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883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72"/>
        <v>0</v>
      </c>
      <c r="M878" s="25" t="s">
        <v>1164</v>
      </c>
      <c r="N878" s="34">
        <v>45850</v>
      </c>
      <c r="O878" s="41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42"/>
      <c r="U878" s="25" t="s">
        <v>19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883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72"/>
        <v>0</v>
      </c>
      <c r="M879" s="25" t="s">
        <v>927</v>
      </c>
      <c r="N879" s="34">
        <v>45846</v>
      </c>
      <c r="O879" s="41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42" t="s">
        <v>1128</v>
      </c>
      <c r="U879" s="25" t="s">
        <v>19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883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72"/>
        <v>0</v>
      </c>
      <c r="M880" s="25" t="s">
        <v>971</v>
      </c>
      <c r="N880" s="34">
        <v>45847</v>
      </c>
      <c r="O880" s="41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42"/>
      <c r="U880" s="25" t="s">
        <v>19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883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72"/>
        <v>0</v>
      </c>
      <c r="M881" s="25" t="s">
        <v>1164</v>
      </c>
      <c r="N881" s="34">
        <v>45850</v>
      </c>
      <c r="O881" s="41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42"/>
      <c r="U881" s="25" t="s">
        <v>19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883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72"/>
        <v>0</v>
      </c>
      <c r="M882" s="25" t="s">
        <v>971</v>
      </c>
      <c r="N882" s="34">
        <v>45847</v>
      </c>
      <c r="O882" s="41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42"/>
      <c r="U882" s="25" t="s">
        <v>19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883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72"/>
        <v>0</v>
      </c>
      <c r="M883" s="25" t="s">
        <v>971</v>
      </c>
      <c r="N883" s="34">
        <v>45847</v>
      </c>
      <c r="O883" s="41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42"/>
      <c r="U883" s="25" t="s">
        <v>19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883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72"/>
        <v>0</v>
      </c>
      <c r="M884" s="25" t="s">
        <v>1164</v>
      </c>
      <c r="N884" s="34">
        <v>45850</v>
      </c>
      <c r="O884" s="41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42"/>
      <c r="U884" s="25" t="s">
        <v>19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883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72"/>
        <v>0</v>
      </c>
      <c r="M885" s="25" t="s">
        <v>1164</v>
      </c>
      <c r="N885" s="34">
        <v>45850</v>
      </c>
      <c r="O885" s="41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42"/>
      <c r="U885" s="25" t="s">
        <v>19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883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72"/>
        <v>0</v>
      </c>
      <c r="M886" s="25" t="s">
        <v>1164</v>
      </c>
      <c r="N886" s="34">
        <v>45850</v>
      </c>
      <c r="O886" s="41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42"/>
      <c r="U886" s="25" t="s">
        <v>19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883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72"/>
        <v>0</v>
      </c>
      <c r="M887" s="25" t="s">
        <v>1164</v>
      </c>
      <c r="N887" s="34">
        <v>45850</v>
      </c>
      <c r="O887" s="41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42"/>
      <c r="U887" s="25" t="s">
        <v>19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883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72"/>
        <v>0</v>
      </c>
      <c r="M888" s="25" t="s">
        <v>927</v>
      </c>
      <c r="N888" s="34">
        <v>45846</v>
      </c>
      <c r="O888" s="41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42" t="s">
        <v>1128</v>
      </c>
      <c r="U888" s="25" t="s">
        <v>19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883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72"/>
        <v>0</v>
      </c>
      <c r="M889" s="25" t="s">
        <v>971</v>
      </c>
      <c r="N889" s="34">
        <v>45847</v>
      </c>
      <c r="O889" s="41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42"/>
      <c r="U889" s="25" t="s">
        <v>19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883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72"/>
        <v>0</v>
      </c>
      <c r="M890" s="25" t="s">
        <v>984</v>
      </c>
      <c r="N890" s="34">
        <v>45847</v>
      </c>
      <c r="O890" s="41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42"/>
      <c r="U890" s="25" t="s">
        <v>19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883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72"/>
        <v>0</v>
      </c>
      <c r="M891" s="25" t="s">
        <v>1153</v>
      </c>
      <c r="N891" s="34">
        <v>45850</v>
      </c>
      <c r="O891" s="41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42"/>
      <c r="U891" s="25" t="s">
        <v>19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883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72"/>
        <v>0</v>
      </c>
      <c r="M892" s="25" t="s">
        <v>923</v>
      </c>
      <c r="N892" s="34">
        <v>45846</v>
      </c>
      <c r="O892" s="41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42"/>
      <c r="U892" s="25" t="s">
        <v>19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883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72"/>
        <v>0</v>
      </c>
      <c r="M893" s="25" t="s">
        <v>923</v>
      </c>
      <c r="N893" s="34">
        <v>45846</v>
      </c>
      <c r="O893" s="41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42"/>
      <c r="U893" s="25" t="s">
        <v>19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883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72"/>
        <v>0</v>
      </c>
      <c r="M894" s="25" t="s">
        <v>1164</v>
      </c>
      <c r="N894" s="34">
        <v>45850</v>
      </c>
      <c r="O894" s="41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42"/>
      <c r="U894" s="25" t="s">
        <v>19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883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72"/>
        <v>0</v>
      </c>
      <c r="M895" s="25" t="s">
        <v>1164</v>
      </c>
      <c r="N895" s="34">
        <v>45850</v>
      </c>
      <c r="O895" s="41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42"/>
      <c r="U895" s="25" t="s">
        <v>19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883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72"/>
        <v>0</v>
      </c>
      <c r="M896" s="25" t="s">
        <v>975</v>
      </c>
      <c r="N896" s="34">
        <v>45847</v>
      </c>
      <c r="O896" s="41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42"/>
      <c r="U896" s="25" t="s">
        <v>19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883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72"/>
        <v>0</v>
      </c>
      <c r="M897" s="25" t="s">
        <v>1164</v>
      </c>
      <c r="N897" s="34">
        <v>45850</v>
      </c>
      <c r="O897" s="41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42"/>
      <c r="U897" s="25" t="s">
        <v>19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883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72"/>
        <v>0</v>
      </c>
      <c r="M898" s="25" t="s">
        <v>4903</v>
      </c>
      <c r="N898" s="34">
        <v>45934</v>
      </c>
      <c r="O898" s="41">
        <v>23463</v>
      </c>
      <c r="P898" s="25" t="s">
        <v>896</v>
      </c>
      <c r="Q898" s="25">
        <v>58156477724</v>
      </c>
      <c r="R898" s="25" t="s">
        <v>41</v>
      </c>
      <c r="S898" s="3">
        <v>4</v>
      </c>
      <c r="T898" s="42"/>
      <c r="U898" s="25" t="s">
        <v>19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883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72"/>
        <v>0</v>
      </c>
      <c r="M899" s="25" t="s">
        <v>919</v>
      </c>
      <c r="N899" s="34">
        <v>45846</v>
      </c>
      <c r="O899" s="41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42"/>
      <c r="U899" s="25" t="s">
        <v>19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883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72"/>
        <v>0</v>
      </c>
      <c r="M900" s="25" t="s">
        <v>929</v>
      </c>
      <c r="N900" s="34">
        <v>45846</v>
      </c>
      <c r="O900" s="41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42"/>
      <c r="U900" s="25" t="s">
        <v>19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883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1164</v>
      </c>
      <c r="N901" s="34">
        <v>45850</v>
      </c>
      <c r="O901" s="41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42"/>
      <c r="U901" s="25" t="s">
        <v>19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883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79"/>
        <v>0</v>
      </c>
      <c r="M902" s="25" t="s">
        <v>1164</v>
      </c>
      <c r="N902" s="34">
        <v>45850</v>
      </c>
      <c r="O902" s="41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42"/>
      <c r="U902" s="25" t="s">
        <v>19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883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79"/>
        <v>0</v>
      </c>
      <c r="M903" s="25" t="s">
        <v>971</v>
      </c>
      <c r="N903" s="34">
        <v>45847</v>
      </c>
      <c r="O903" s="41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42"/>
      <c r="U903" s="25" t="s">
        <v>19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883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79"/>
        <v>0</v>
      </c>
      <c r="M904" s="25" t="s">
        <v>927</v>
      </c>
      <c r="N904" s="34">
        <v>45846</v>
      </c>
      <c r="O904" s="41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42" t="s">
        <v>1128</v>
      </c>
      <c r="U904" s="25" t="s">
        <v>19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883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79"/>
        <v>0</v>
      </c>
      <c r="M905" s="25" t="s">
        <v>1164</v>
      </c>
      <c r="N905" s="34">
        <v>45850</v>
      </c>
      <c r="O905" s="41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42"/>
      <c r="U905" s="25" t="s">
        <v>19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883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79"/>
        <v>0</v>
      </c>
      <c r="M906" s="25" t="s">
        <v>1164</v>
      </c>
      <c r="N906" s="34">
        <v>45850</v>
      </c>
      <c r="O906" s="41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42"/>
      <c r="U906" s="25" t="s">
        <v>19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883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79"/>
        <v>0</v>
      </c>
      <c r="M907" s="25" t="s">
        <v>1164</v>
      </c>
      <c r="N907" s="34">
        <v>45850</v>
      </c>
      <c r="O907" s="41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42"/>
      <c r="U907" s="25" t="s">
        <v>19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883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79"/>
        <v>0</v>
      </c>
      <c r="M908" s="25" t="s">
        <v>1164</v>
      </c>
      <c r="N908" s="34">
        <v>45850</v>
      </c>
      <c r="O908" s="41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42"/>
      <c r="U908" s="25" t="s">
        <v>19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883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79"/>
        <v>0</v>
      </c>
      <c r="M909" s="25" t="s">
        <v>927</v>
      </c>
      <c r="N909" s="34">
        <v>45846</v>
      </c>
      <c r="O909" s="41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42" t="s">
        <v>1128</v>
      </c>
      <c r="U909" s="25" t="s">
        <v>19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883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79"/>
        <v>0</v>
      </c>
      <c r="M910" s="25" t="s">
        <v>987</v>
      </c>
      <c r="N910" s="34">
        <v>45847</v>
      </c>
      <c r="O910" s="41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42"/>
      <c r="U910" s="25" t="s">
        <v>19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883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79"/>
        <v>0</v>
      </c>
      <c r="M911" s="25" t="s">
        <v>1164</v>
      </c>
      <c r="N911" s="34">
        <v>45850</v>
      </c>
      <c r="O911" s="41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42"/>
      <c r="U911" s="25" t="s">
        <v>19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883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79"/>
        <v>0</v>
      </c>
      <c r="M912" s="25" t="s">
        <v>971</v>
      </c>
      <c r="N912" s="34">
        <v>45847</v>
      </c>
      <c r="O912" s="41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42"/>
      <c r="U912" s="25" t="s">
        <v>19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883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79"/>
        <v>0</v>
      </c>
      <c r="M913" s="25" t="s">
        <v>919</v>
      </c>
      <c r="N913" s="34">
        <v>45846</v>
      </c>
      <c r="O913" s="41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42"/>
      <c r="U913" s="25" t="s">
        <v>19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883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79"/>
        <v>0</v>
      </c>
      <c r="M914" s="25" t="s">
        <v>971</v>
      </c>
      <c r="N914" s="34">
        <v>45847</v>
      </c>
      <c r="O914" s="41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42"/>
      <c r="U914" s="25" t="s">
        <v>19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883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79"/>
        <v>0</v>
      </c>
      <c r="M915" s="25" t="s">
        <v>919</v>
      </c>
      <c r="N915" s="34">
        <v>45846</v>
      </c>
      <c r="O915" s="41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42"/>
      <c r="U915" s="25" t="s">
        <v>19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883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79"/>
        <v>0</v>
      </c>
      <c r="M916" s="25" t="s">
        <v>1164</v>
      </c>
      <c r="N916" s="34">
        <v>45850</v>
      </c>
      <c r="O916" s="41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42"/>
      <c r="U916" s="25" t="s">
        <v>19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883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79"/>
        <v>0</v>
      </c>
      <c r="M917" s="25" t="s">
        <v>925</v>
      </c>
      <c r="N917" s="34">
        <v>45846</v>
      </c>
      <c r="O917" s="41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42"/>
      <c r="U917" s="25" t="s">
        <v>19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883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79"/>
        <v>0</v>
      </c>
      <c r="M918" s="25" t="s">
        <v>1164</v>
      </c>
      <c r="N918" s="34">
        <v>45850</v>
      </c>
      <c r="O918" s="41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42"/>
      <c r="U918" s="25" t="s">
        <v>19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883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79"/>
        <v>0</v>
      </c>
      <c r="M919" s="25" t="s">
        <v>927</v>
      </c>
      <c r="N919" s="34">
        <v>45846</v>
      </c>
      <c r="O919" s="41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42" t="s">
        <v>1128</v>
      </c>
      <c r="U919" s="25" t="s">
        <v>19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883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79"/>
        <v>0</v>
      </c>
      <c r="M920" s="25" t="s">
        <v>971</v>
      </c>
      <c r="N920" s="34">
        <v>45847</v>
      </c>
      <c r="O920" s="41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42"/>
      <c r="U920" s="25" t="s">
        <v>19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883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79"/>
        <v>0</v>
      </c>
      <c r="M921" s="25" t="s">
        <v>919</v>
      </c>
      <c r="N921" s="34">
        <v>45846</v>
      </c>
      <c r="O921" s="41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42"/>
      <c r="U921" s="25" t="s">
        <v>19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883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79"/>
        <v>0</v>
      </c>
      <c r="M922" s="25" t="s">
        <v>971</v>
      </c>
      <c r="N922" s="34">
        <v>45847</v>
      </c>
      <c r="O922" s="41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42"/>
      <c r="U922" s="25" t="s">
        <v>19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883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79"/>
        <v>0</v>
      </c>
      <c r="M923" s="25" t="s">
        <v>919</v>
      </c>
      <c r="N923" s="34">
        <v>45846</v>
      </c>
      <c r="O923" s="41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42"/>
      <c r="U923" s="25" t="s">
        <v>19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883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79"/>
        <v>0</v>
      </c>
      <c r="M924" s="25" t="s">
        <v>919</v>
      </c>
      <c r="N924" s="34">
        <v>45846</v>
      </c>
      <c r="O924" s="41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42"/>
      <c r="U924" s="25" t="s">
        <v>19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883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79"/>
        <v>0</v>
      </c>
      <c r="M925" s="25" t="s">
        <v>1164</v>
      </c>
      <c r="N925" s="34">
        <v>45850</v>
      </c>
      <c r="O925" s="41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42"/>
      <c r="U925" s="25" t="s">
        <v>19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883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79"/>
        <v>0</v>
      </c>
      <c r="M926" s="25" t="s">
        <v>971</v>
      </c>
      <c r="N926" s="34">
        <v>45847</v>
      </c>
      <c r="O926" s="41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42"/>
      <c r="U926" s="25" t="s">
        <v>19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883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79"/>
        <v>0</v>
      </c>
      <c r="M927" s="25" t="s">
        <v>927</v>
      </c>
      <c r="N927" s="34">
        <v>45846</v>
      </c>
      <c r="O927" s="41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42" t="s">
        <v>1128</v>
      </c>
      <c r="U927" s="25" t="s">
        <v>19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883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79"/>
        <v>0</v>
      </c>
      <c r="M928" s="25" t="s">
        <v>1164</v>
      </c>
      <c r="N928" s="34">
        <v>45850</v>
      </c>
      <c r="O928" s="41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42"/>
      <c r="U928" s="25" t="s">
        <v>19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883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79"/>
        <v>0</v>
      </c>
      <c r="M929" s="25" t="s">
        <v>929</v>
      </c>
      <c r="N929" s="34">
        <v>45846</v>
      </c>
      <c r="O929" s="41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42"/>
      <c r="U929" s="25" t="s">
        <v>19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883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79"/>
        <v>0</v>
      </c>
      <c r="M930" s="25" t="s">
        <v>971</v>
      </c>
      <c r="N930" s="34">
        <v>45847</v>
      </c>
      <c r="O930" s="41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42"/>
      <c r="U930" s="25" t="s">
        <v>19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883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79"/>
        <v>0</v>
      </c>
      <c r="M931" s="25" t="s">
        <v>971</v>
      </c>
      <c r="N931" s="34">
        <v>45847</v>
      </c>
      <c r="O931" s="41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42"/>
      <c r="U931" s="25" t="s">
        <v>19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883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79"/>
        <v>0</v>
      </c>
      <c r="M932" s="25" t="s">
        <v>1164</v>
      </c>
      <c r="N932" s="34">
        <v>45850</v>
      </c>
      <c r="O932" s="41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42"/>
      <c r="U932" s="25" t="s">
        <v>19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883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79"/>
        <v>0</v>
      </c>
      <c r="M933" s="25" t="s">
        <v>1164</v>
      </c>
      <c r="N933" s="34">
        <v>45850</v>
      </c>
      <c r="O933" s="41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42"/>
      <c r="U933" s="25" t="s">
        <v>19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883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79"/>
        <v>0</v>
      </c>
      <c r="M934" s="25" t="s">
        <v>1164</v>
      </c>
      <c r="N934" s="34">
        <v>45850</v>
      </c>
      <c r="O934" s="41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42"/>
      <c r="U934" s="25" t="s">
        <v>19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883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79"/>
        <v>0</v>
      </c>
      <c r="M935" s="25" t="s">
        <v>925</v>
      </c>
      <c r="N935" s="34">
        <v>45846</v>
      </c>
      <c r="O935" s="41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42"/>
      <c r="U935" s="25" t="s">
        <v>19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883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79"/>
        <v>0</v>
      </c>
      <c r="M936" s="25" t="s">
        <v>923</v>
      </c>
      <c r="N936" s="34">
        <v>45846</v>
      </c>
      <c r="O936" s="41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42"/>
      <c r="U936" s="25" t="s">
        <v>19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883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79"/>
        <v>0</v>
      </c>
      <c r="M937" s="25" t="s">
        <v>1164</v>
      </c>
      <c r="N937" s="34">
        <v>45850</v>
      </c>
      <c r="O937" s="41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42"/>
      <c r="U937" s="25" t="s">
        <v>19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883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79"/>
        <v>0</v>
      </c>
      <c r="M938" s="25" t="s">
        <v>1164</v>
      </c>
      <c r="N938" s="34">
        <v>45850</v>
      </c>
      <c r="O938" s="41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42"/>
      <c r="U938" s="25" t="s">
        <v>19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883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79"/>
        <v>0</v>
      </c>
      <c r="M939" s="25" t="s">
        <v>974</v>
      </c>
      <c r="N939" s="34">
        <v>45847</v>
      </c>
      <c r="O939" s="41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42"/>
      <c r="U939" s="25" t="s">
        <v>19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883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79"/>
        <v>0</v>
      </c>
      <c r="M940" s="25" t="s">
        <v>971</v>
      </c>
      <c r="N940" s="34">
        <v>45847</v>
      </c>
      <c r="O940" s="41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42"/>
      <c r="U940" s="25" t="s">
        <v>19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883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79"/>
        <v>0</v>
      </c>
      <c r="M941" s="25" t="s">
        <v>1164</v>
      </c>
      <c r="N941" s="34">
        <v>45850</v>
      </c>
      <c r="O941" s="41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42"/>
      <c r="U941" s="25" t="s">
        <v>19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883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79"/>
        <v>0</v>
      </c>
      <c r="M942" s="25" t="s">
        <v>1164</v>
      </c>
      <c r="N942" s="34">
        <v>45850</v>
      </c>
      <c r="O942" s="41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42"/>
      <c r="U942" s="25" t="s">
        <v>19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883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79"/>
        <v>0</v>
      </c>
      <c r="M943" s="25" t="s">
        <v>971</v>
      </c>
      <c r="N943" s="34">
        <v>45847</v>
      </c>
      <c r="O943" s="41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42"/>
      <c r="U943" s="25" t="s">
        <v>19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883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79"/>
        <v>0</v>
      </c>
      <c r="M944" s="25" t="s">
        <v>1164</v>
      </c>
      <c r="N944" s="34">
        <v>45850</v>
      </c>
      <c r="O944" s="41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42"/>
      <c r="U944" s="25" t="s">
        <v>19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883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79"/>
        <v>0</v>
      </c>
      <c r="M945" s="25" t="s">
        <v>1164</v>
      </c>
      <c r="N945" s="34">
        <v>45850</v>
      </c>
      <c r="O945" s="41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42"/>
      <c r="U945" s="25" t="s">
        <v>19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883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79"/>
        <v>0</v>
      </c>
      <c r="M946" s="25" t="s">
        <v>927</v>
      </c>
      <c r="N946" s="34">
        <v>45846</v>
      </c>
      <c r="O946" s="41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42" t="s">
        <v>1128</v>
      </c>
      <c r="U946" s="25" t="s">
        <v>19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883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79"/>
        <v>0</v>
      </c>
      <c r="M947" s="25" t="s">
        <v>927</v>
      </c>
      <c r="N947" s="34">
        <v>45846</v>
      </c>
      <c r="O947" s="41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42" t="s">
        <v>1128</v>
      </c>
      <c r="U947" s="25" t="s">
        <v>19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883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79"/>
        <v>0</v>
      </c>
      <c r="M948" s="25" t="s">
        <v>1164</v>
      </c>
      <c r="N948" s="34">
        <v>45850</v>
      </c>
      <c r="O948" s="41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42"/>
      <c r="U948" s="25" t="s">
        <v>19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883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79"/>
        <v>0</v>
      </c>
      <c r="M949" s="25" t="s">
        <v>1164</v>
      </c>
      <c r="N949" s="34">
        <v>45850</v>
      </c>
      <c r="O949" s="41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42"/>
      <c r="U949" s="25" t="s">
        <v>19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883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79"/>
        <v>0</v>
      </c>
      <c r="M950" s="25" t="s">
        <v>987</v>
      </c>
      <c r="N950" s="34">
        <v>45847</v>
      </c>
      <c r="O950" s="41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42"/>
      <c r="U950" s="25" t="s">
        <v>19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883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79"/>
        <v>0</v>
      </c>
      <c r="M951" s="25" t="s">
        <v>1164</v>
      </c>
      <c r="N951" s="34">
        <v>45850</v>
      </c>
      <c r="O951" s="41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42"/>
      <c r="U951" s="25" t="s">
        <v>19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883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79"/>
        <v>0</v>
      </c>
      <c r="M952" s="25" t="s">
        <v>927</v>
      </c>
      <c r="N952" s="34">
        <v>45846</v>
      </c>
      <c r="O952" s="41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42" t="s">
        <v>1128</v>
      </c>
      <c r="U952" s="25" t="s">
        <v>19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883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79"/>
        <v>0</v>
      </c>
      <c r="M953" s="25" t="s">
        <v>1164</v>
      </c>
      <c r="N953" s="34">
        <v>45850</v>
      </c>
      <c r="O953" s="41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42"/>
      <c r="U953" s="25" t="s">
        <v>19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883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79"/>
        <v>0</v>
      </c>
      <c r="M954" s="25" t="s">
        <v>923</v>
      </c>
      <c r="N954" s="34">
        <v>45846</v>
      </c>
      <c r="O954" s="41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42"/>
      <c r="U954" s="25" t="s">
        <v>19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883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79"/>
        <v>0</v>
      </c>
      <c r="M955" s="25" t="s">
        <v>927</v>
      </c>
      <c r="N955" s="34">
        <v>45846</v>
      </c>
      <c r="O955" s="41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42" t="s">
        <v>1128</v>
      </c>
      <c r="U955" s="25" t="s">
        <v>19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883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79"/>
        <v>0</v>
      </c>
      <c r="M956" s="25" t="s">
        <v>1164</v>
      </c>
      <c r="N956" s="34">
        <v>45850</v>
      </c>
      <c r="O956" s="41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42"/>
      <c r="U956" s="25" t="s">
        <v>19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883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79"/>
        <v>0</v>
      </c>
      <c r="M957" s="25" t="s">
        <v>927</v>
      </c>
      <c r="N957" s="34">
        <v>45846</v>
      </c>
      <c r="O957" s="41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42" t="s">
        <v>1128</v>
      </c>
      <c r="U957" s="25" t="s">
        <v>19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883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79"/>
        <v>0</v>
      </c>
      <c r="M958" s="25" t="s">
        <v>927</v>
      </c>
      <c r="N958" s="34">
        <v>45846</v>
      </c>
      <c r="O958" s="41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42" t="s">
        <v>1128</v>
      </c>
      <c r="U958" s="25" t="s">
        <v>19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883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79"/>
        <v>0</v>
      </c>
      <c r="M959" s="25" t="s">
        <v>971</v>
      </c>
      <c r="N959" s="34">
        <v>45847</v>
      </c>
      <c r="O959" s="41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42"/>
      <c r="U959" s="25" t="s">
        <v>19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883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79"/>
        <v>0</v>
      </c>
      <c r="M960" s="25" t="s">
        <v>923</v>
      </c>
      <c r="N960" s="34">
        <v>45846</v>
      </c>
      <c r="O960" s="41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42"/>
      <c r="U960" s="25" t="s">
        <v>19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883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79"/>
        <v>0</v>
      </c>
      <c r="M961" s="25" t="s">
        <v>923</v>
      </c>
      <c r="N961" s="34">
        <v>45846</v>
      </c>
      <c r="O961" s="41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42"/>
      <c r="U961" s="25" t="s">
        <v>19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883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79"/>
        <v>0</v>
      </c>
      <c r="M962" s="25" t="s">
        <v>927</v>
      </c>
      <c r="N962" s="34">
        <v>45846</v>
      </c>
      <c r="O962" s="41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42" t="s">
        <v>1128</v>
      </c>
      <c r="U962" s="25" t="s">
        <v>19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883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79"/>
        <v>0</v>
      </c>
      <c r="M963" s="25" t="s">
        <v>923</v>
      </c>
      <c r="N963" s="34">
        <v>45846</v>
      </c>
      <c r="O963" s="41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42"/>
      <c r="U963" s="25" t="s">
        <v>19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883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79"/>
        <v>0</v>
      </c>
      <c r="M964" s="25" t="s">
        <v>1164</v>
      </c>
      <c r="N964" s="34">
        <v>45850</v>
      </c>
      <c r="O964" s="41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42"/>
      <c r="U964" s="25" t="s">
        <v>19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883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927</v>
      </c>
      <c r="N965" s="34">
        <v>45846</v>
      </c>
      <c r="O965" s="41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42" t="s">
        <v>1128</v>
      </c>
      <c r="U965" s="25" t="s">
        <v>19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883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86"/>
        <v>0</v>
      </c>
      <c r="M966" s="25" t="s">
        <v>1006</v>
      </c>
      <c r="N966" s="34">
        <v>45847</v>
      </c>
      <c r="O966" s="41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42" t="s">
        <v>610</v>
      </c>
      <c r="U966" s="25" t="s">
        <v>19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883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86"/>
        <v>0</v>
      </c>
      <c r="M967" s="25" t="s">
        <v>927</v>
      </c>
      <c r="N967" s="34">
        <v>45846</v>
      </c>
      <c r="O967" s="41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42" t="s">
        <v>1128</v>
      </c>
      <c r="U967" s="25" t="s">
        <v>19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883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86"/>
        <v>0</v>
      </c>
      <c r="M968" s="25" t="s">
        <v>1164</v>
      </c>
      <c r="N968" s="34">
        <v>45850</v>
      </c>
      <c r="O968" s="41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42"/>
      <c r="U968" s="25" t="s">
        <v>19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883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86"/>
        <v>0</v>
      </c>
      <c r="M969" s="25" t="s">
        <v>1005</v>
      </c>
      <c r="N969" s="34">
        <v>45847</v>
      </c>
      <c r="O969" s="41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42" t="s">
        <v>610</v>
      </c>
      <c r="U969" s="25" t="s">
        <v>19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883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86"/>
        <v>0</v>
      </c>
      <c r="M970" s="25" t="s">
        <v>1164</v>
      </c>
      <c r="N970" s="34">
        <v>45850</v>
      </c>
      <c r="O970" s="41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42"/>
      <c r="U970" s="25" t="s">
        <v>19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883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86"/>
        <v>0</v>
      </c>
      <c r="M971" s="25" t="s">
        <v>1005</v>
      </c>
      <c r="N971" s="34">
        <v>45847</v>
      </c>
      <c r="O971" s="41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42" t="s">
        <v>610</v>
      </c>
      <c r="U971" s="25" t="s">
        <v>19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883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86"/>
        <v>0</v>
      </c>
      <c r="M972" s="25" t="s">
        <v>1164</v>
      </c>
      <c r="N972" s="34">
        <v>45850</v>
      </c>
      <c r="O972" s="41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42"/>
      <c r="U972" s="25" t="s">
        <v>19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883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86"/>
        <v>0</v>
      </c>
      <c r="M973" s="25" t="s">
        <v>1175</v>
      </c>
      <c r="N973" s="34">
        <v>45850</v>
      </c>
      <c r="O973" s="41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42" t="s">
        <v>610</v>
      </c>
      <c r="U973" s="25" t="s">
        <v>19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883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86"/>
        <v>0</v>
      </c>
      <c r="M974" s="25" t="s">
        <v>925</v>
      </c>
      <c r="N974" s="34">
        <v>45846</v>
      </c>
      <c r="O974" s="41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42"/>
      <c r="U974" s="25" t="s">
        <v>19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883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86"/>
        <v>0</v>
      </c>
      <c r="M975" s="25" t="s">
        <v>1164</v>
      </c>
      <c r="N975" s="34">
        <v>45850</v>
      </c>
      <c r="O975" s="41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42"/>
      <c r="U975" s="25" t="s">
        <v>19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883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86"/>
        <v>0</v>
      </c>
      <c r="M976" s="25" t="s">
        <v>1164</v>
      </c>
      <c r="N976" s="34">
        <v>45850</v>
      </c>
      <c r="O976" s="41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42"/>
      <c r="U976" s="25" t="s">
        <v>19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883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86"/>
        <v>0</v>
      </c>
      <c r="M977" s="25" t="s">
        <v>971</v>
      </c>
      <c r="N977" s="34">
        <v>45847</v>
      </c>
      <c r="O977" s="41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42"/>
      <c r="U977" s="25" t="s">
        <v>19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883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86"/>
        <v>0</v>
      </c>
      <c r="M978" s="25" t="s">
        <v>1164</v>
      </c>
      <c r="N978" s="34">
        <v>45850</v>
      </c>
      <c r="O978" s="41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42"/>
      <c r="U978" s="25" t="s">
        <v>19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883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86"/>
        <v>0</v>
      </c>
      <c r="M979" s="25" t="s">
        <v>1153</v>
      </c>
      <c r="N979" s="34">
        <v>45850</v>
      </c>
      <c r="O979" s="41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42"/>
      <c r="U979" s="25" t="s">
        <v>19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883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86"/>
        <v>0</v>
      </c>
      <c r="M980" s="25" t="s">
        <v>1164</v>
      </c>
      <c r="N980" s="34">
        <v>45850</v>
      </c>
      <c r="O980" s="41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42"/>
      <c r="U980" s="25" t="s">
        <v>19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883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86"/>
        <v>0</v>
      </c>
      <c r="M981" s="25" t="s">
        <v>987</v>
      </c>
      <c r="N981" s="34">
        <v>45847</v>
      </c>
      <c r="O981" s="41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42"/>
      <c r="U981" s="25" t="s">
        <v>19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883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86"/>
        <v>0</v>
      </c>
      <c r="M982" s="25" t="s">
        <v>927</v>
      </c>
      <c r="N982" s="34">
        <v>45846</v>
      </c>
      <c r="O982" s="41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42" t="s">
        <v>1128</v>
      </c>
      <c r="U982" s="25" t="s">
        <v>19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883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86"/>
        <v>0</v>
      </c>
      <c r="M983" s="25" t="s">
        <v>927</v>
      </c>
      <c r="N983" s="34">
        <v>45846</v>
      </c>
      <c r="O983" s="41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42" t="s">
        <v>1128</v>
      </c>
      <c r="U983" s="25" t="s">
        <v>19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883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86"/>
        <v>0</v>
      </c>
      <c r="M984" s="25" t="s">
        <v>1164</v>
      </c>
      <c r="N984" s="34">
        <v>45850</v>
      </c>
      <c r="O984" s="41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42"/>
      <c r="U984" s="25" t="s">
        <v>19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883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86"/>
        <v>0</v>
      </c>
      <c r="M985" s="25" t="s">
        <v>906</v>
      </c>
      <c r="N985" s="34">
        <v>45846</v>
      </c>
      <c r="O985" s="41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42" t="s">
        <v>610</v>
      </c>
      <c r="U985" s="25" t="s">
        <v>19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883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86"/>
        <v>0</v>
      </c>
      <c r="M986" s="25" t="s">
        <v>1176</v>
      </c>
      <c r="N986" s="34">
        <v>45850</v>
      </c>
      <c r="O986" s="41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42" t="s">
        <v>610</v>
      </c>
      <c r="U986" s="25" t="s">
        <v>19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883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86"/>
        <v>0</v>
      </c>
      <c r="M987" s="25" t="s">
        <v>1164</v>
      </c>
      <c r="N987" s="34">
        <v>45850</v>
      </c>
      <c r="O987" s="41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42"/>
      <c r="U987" s="25" t="s">
        <v>19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883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86"/>
        <v>0</v>
      </c>
      <c r="M988" s="25" t="s">
        <v>924</v>
      </c>
      <c r="N988" s="34">
        <v>45846</v>
      </c>
      <c r="O988" s="41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42"/>
      <c r="U988" s="25" t="s">
        <v>19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883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86"/>
        <v>0</v>
      </c>
      <c r="M989" s="25" t="s">
        <v>1164</v>
      </c>
      <c r="N989" s="34">
        <v>45850</v>
      </c>
      <c r="O989" s="41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42"/>
      <c r="U989" s="25" t="s">
        <v>19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883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86"/>
        <v>0</v>
      </c>
      <c r="M990" s="25" t="s">
        <v>1164</v>
      </c>
      <c r="N990" s="34">
        <v>45850</v>
      </c>
      <c r="O990" s="41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42"/>
      <c r="U990" s="25" t="s">
        <v>19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883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86"/>
        <v>0</v>
      </c>
      <c r="M991" s="25" t="s">
        <v>1181</v>
      </c>
      <c r="N991" s="34">
        <v>45850</v>
      </c>
      <c r="O991" s="41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42" t="s">
        <v>610</v>
      </c>
      <c r="U991" s="25" t="s">
        <v>19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883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86"/>
        <v>0</v>
      </c>
      <c r="M992" s="25" t="s">
        <v>1164</v>
      </c>
      <c r="N992" s="34">
        <v>45850</v>
      </c>
      <c r="O992" s="41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42"/>
      <c r="U992" s="25" t="s">
        <v>19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883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86"/>
        <v>0</v>
      </c>
      <c r="M993" s="25" t="s">
        <v>1179</v>
      </c>
      <c r="N993" s="34">
        <v>45850</v>
      </c>
      <c r="O993" s="41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42" t="s">
        <v>1180</v>
      </c>
      <c r="U993" s="25" t="s">
        <v>19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883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86"/>
        <v>0</v>
      </c>
      <c r="M994" s="25" t="s">
        <v>1164</v>
      </c>
      <c r="N994" s="34">
        <v>45850</v>
      </c>
      <c r="O994" s="41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42"/>
      <c r="U994" s="25" t="s">
        <v>19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883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86"/>
        <v>0</v>
      </c>
      <c r="M995" s="25" t="s">
        <v>1164</v>
      </c>
      <c r="N995" s="34">
        <v>45850</v>
      </c>
      <c r="O995" s="41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42"/>
      <c r="U995" s="25" t="s">
        <v>19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883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86"/>
        <v>0</v>
      </c>
      <c r="M996" s="25" t="s">
        <v>1164</v>
      </c>
      <c r="N996" s="34">
        <v>45850</v>
      </c>
      <c r="O996" s="41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42"/>
      <c r="U996" s="25" t="s">
        <v>19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883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86"/>
        <v>0</v>
      </c>
      <c r="M997" s="25" t="s">
        <v>1164</v>
      </c>
      <c r="N997" s="34">
        <v>45850</v>
      </c>
      <c r="O997" s="41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42"/>
      <c r="U997" s="25" t="s">
        <v>19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883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86"/>
        <v>0</v>
      </c>
      <c r="M998" s="25" t="s">
        <v>971</v>
      </c>
      <c r="N998" s="34">
        <v>45847</v>
      </c>
      <c r="O998" s="41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42"/>
      <c r="U998" s="25" t="s">
        <v>19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883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86"/>
        <v>0</v>
      </c>
      <c r="M999" s="25" t="s">
        <v>1164</v>
      </c>
      <c r="N999" s="34">
        <v>45850</v>
      </c>
      <c r="O999" s="41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42"/>
      <c r="U999" s="25" t="s">
        <v>19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883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86"/>
        <v>0</v>
      </c>
      <c r="M1000" s="25" t="s">
        <v>1164</v>
      </c>
      <c r="N1000" s="34">
        <v>45850</v>
      </c>
      <c r="O1000" s="41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42"/>
      <c r="U1000" s="25" t="s">
        <v>19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883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86"/>
        <v>0</v>
      </c>
      <c r="M1001" s="25" t="s">
        <v>1164</v>
      </c>
      <c r="N1001" s="34">
        <v>45850</v>
      </c>
      <c r="O1001" s="41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42"/>
      <c r="U1001" s="25" t="s">
        <v>19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883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86"/>
        <v>0</v>
      </c>
      <c r="M1002" s="25" t="s">
        <v>1164</v>
      </c>
      <c r="N1002" s="34">
        <v>45850</v>
      </c>
      <c r="O1002" s="41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42"/>
      <c r="U1002" s="25" t="s">
        <v>19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883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86"/>
        <v>0</v>
      </c>
      <c r="M1003" s="25" t="s">
        <v>1164</v>
      </c>
      <c r="N1003" s="34">
        <v>45850</v>
      </c>
      <c r="O1003" s="41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42"/>
      <c r="U1003" s="25" t="s">
        <v>19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883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86"/>
        <v>0</v>
      </c>
      <c r="M1004" s="25" t="s">
        <v>1164</v>
      </c>
      <c r="N1004" s="34">
        <v>45850</v>
      </c>
      <c r="O1004" s="41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42"/>
      <c r="U1004" s="25" t="s">
        <v>19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883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86"/>
        <v>0</v>
      </c>
      <c r="M1005" s="25" t="s">
        <v>1164</v>
      </c>
      <c r="N1005" s="34">
        <v>45850</v>
      </c>
      <c r="O1005" s="41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42"/>
      <c r="U1005" s="25" t="s">
        <v>19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883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86"/>
        <v>0</v>
      </c>
      <c r="M1006" s="25" t="s">
        <v>1167</v>
      </c>
      <c r="N1006" s="34">
        <v>45852</v>
      </c>
      <c r="O1006" s="41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42"/>
      <c r="U1006" s="25" t="s">
        <v>19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883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86"/>
        <v>0</v>
      </c>
      <c r="M1007" s="25" t="s">
        <v>971</v>
      </c>
      <c r="N1007" s="34">
        <v>45847</v>
      </c>
      <c r="O1007" s="41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42"/>
      <c r="U1007" s="25" t="s">
        <v>19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883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86"/>
        <v>0</v>
      </c>
      <c r="M1008" s="25" t="s">
        <v>971</v>
      </c>
      <c r="N1008" s="34">
        <v>45847</v>
      </c>
      <c r="O1008" s="41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42"/>
      <c r="U1008" s="25" t="s">
        <v>19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883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86"/>
        <v>0</v>
      </c>
      <c r="M1009" s="25" t="s">
        <v>920</v>
      </c>
      <c r="N1009" s="34">
        <v>45846</v>
      </c>
      <c r="O1009" s="41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42" t="s">
        <v>610</v>
      </c>
      <c r="U1009" s="25" t="s">
        <v>19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883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86"/>
        <v>0</v>
      </c>
      <c r="M1010" s="25" t="s">
        <v>1133</v>
      </c>
      <c r="N1010" s="34">
        <v>45849</v>
      </c>
      <c r="O1010" s="41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42"/>
      <c r="U1010" s="25" t="s">
        <v>19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883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86"/>
        <v>0</v>
      </c>
      <c r="M1011" s="25" t="s">
        <v>925</v>
      </c>
      <c r="N1011" s="34">
        <v>45846</v>
      </c>
      <c r="O1011" s="41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42"/>
      <c r="U1011" s="25" t="s">
        <v>19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883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86"/>
        <v>0</v>
      </c>
      <c r="M1012" s="25" t="s">
        <v>1164</v>
      </c>
      <c r="N1012" s="34">
        <v>45850</v>
      </c>
      <c r="O1012" s="41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42"/>
      <c r="U1012" s="25" t="s">
        <v>19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883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86"/>
        <v>0</v>
      </c>
      <c r="M1013" s="25" t="s">
        <v>1164</v>
      </c>
      <c r="N1013" s="34">
        <v>45850</v>
      </c>
      <c r="O1013" s="41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42"/>
      <c r="U1013" s="25" t="s">
        <v>19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883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86"/>
        <v>0</v>
      </c>
      <c r="M1014" s="25" t="s">
        <v>1164</v>
      </c>
      <c r="N1014" s="34">
        <v>45850</v>
      </c>
      <c r="O1014" s="41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42"/>
      <c r="U1014" s="25" t="s">
        <v>19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883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86"/>
        <v>0</v>
      </c>
      <c r="M1015" s="25" t="s">
        <v>1009</v>
      </c>
      <c r="N1015" s="34">
        <v>45848</v>
      </c>
      <c r="O1015" s="41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42"/>
      <c r="U1015" s="25" t="s">
        <v>19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883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86"/>
        <v>0</v>
      </c>
      <c r="M1016" s="25" t="s">
        <v>1009</v>
      </c>
      <c r="N1016" s="34">
        <v>45848</v>
      </c>
      <c r="O1016" s="41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42"/>
      <c r="U1016" s="25" t="s">
        <v>19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883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86"/>
        <v>0</v>
      </c>
      <c r="M1017" s="25" t="s">
        <v>1009</v>
      </c>
      <c r="N1017" s="34">
        <v>45848</v>
      </c>
      <c r="O1017" s="41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42"/>
      <c r="U1017" s="25" t="s">
        <v>19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883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86"/>
        <v>0</v>
      </c>
      <c r="M1018" s="25" t="s">
        <v>1009</v>
      </c>
      <c r="N1018" s="34">
        <v>45848</v>
      </c>
      <c r="O1018" s="41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42"/>
      <c r="U1018" s="25" t="s">
        <v>19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883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86"/>
        <v>0</v>
      </c>
      <c r="M1019" s="25" t="s">
        <v>1009</v>
      </c>
      <c r="N1019" s="34">
        <v>45848</v>
      </c>
      <c r="O1019" s="41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42"/>
      <c r="U1019" s="25" t="s">
        <v>19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883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86"/>
        <v>0</v>
      </c>
      <c r="M1020" s="25" t="s">
        <v>1009</v>
      </c>
      <c r="N1020" s="34">
        <v>45848</v>
      </c>
      <c r="O1020" s="41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42"/>
      <c r="U1020" s="25" t="s">
        <v>19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883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86"/>
        <v>0</v>
      </c>
      <c r="M1021" s="25" t="s">
        <v>1009</v>
      </c>
      <c r="N1021" s="34">
        <v>45848</v>
      </c>
      <c r="O1021" s="41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42"/>
      <c r="U1021" s="25" t="s">
        <v>19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883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86"/>
        <v>0</v>
      </c>
      <c r="M1022" s="25" t="s">
        <v>1009</v>
      </c>
      <c r="N1022" s="34">
        <v>45848</v>
      </c>
      <c r="O1022" s="41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42"/>
      <c r="U1022" s="25" t="s">
        <v>19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883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86"/>
        <v>0</v>
      </c>
      <c r="M1023" s="25" t="s">
        <v>1009</v>
      </c>
      <c r="N1023" s="34">
        <v>45848</v>
      </c>
      <c r="O1023" s="41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42"/>
      <c r="U1023" s="25" t="s">
        <v>19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883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86"/>
        <v>0</v>
      </c>
      <c r="M1024" s="25" t="s">
        <v>905</v>
      </c>
      <c r="N1024" s="34">
        <v>45846</v>
      </c>
      <c r="O1024" s="41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42"/>
      <c r="U1024" s="25" t="s">
        <v>19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883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86"/>
        <v>0</v>
      </c>
      <c r="M1025" s="25" t="s">
        <v>813</v>
      </c>
      <c r="N1025" s="34">
        <v>45916</v>
      </c>
      <c r="O1025" s="41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42" t="s">
        <v>3629</v>
      </c>
      <c r="U1025" s="25" t="s">
        <v>19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883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86"/>
        <v>0</v>
      </c>
      <c r="M1026" s="25" t="s">
        <v>905</v>
      </c>
      <c r="N1026" s="34">
        <v>45846</v>
      </c>
      <c r="O1026" s="41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42"/>
      <c r="U1026" s="25" t="s">
        <v>19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883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86"/>
        <v>0</v>
      </c>
      <c r="M1027" s="25" t="s">
        <v>1009</v>
      </c>
      <c r="N1027" s="34">
        <v>45848</v>
      </c>
      <c r="O1027" s="41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42"/>
      <c r="U1027" s="25" t="s">
        <v>19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883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86"/>
        <v>0</v>
      </c>
      <c r="M1028" s="25" t="s">
        <v>971</v>
      </c>
      <c r="N1028" s="34">
        <v>45847</v>
      </c>
      <c r="O1028" s="41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42"/>
      <c r="U1028" s="25" t="s">
        <v>19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883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983</v>
      </c>
      <c r="N1029" s="34">
        <v>45847</v>
      </c>
      <c r="O1029" s="41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42"/>
      <c r="U1029" s="25" t="s">
        <v>19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889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93"/>
        <v>0</v>
      </c>
      <c r="M1030" s="25" t="s">
        <v>2046</v>
      </c>
      <c r="N1030" s="34">
        <v>45863</v>
      </c>
      <c r="O1030" s="41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42" t="s">
        <v>2045</v>
      </c>
      <c r="U1030" s="25" t="s">
        <v>19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889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93"/>
        <v>0</v>
      </c>
      <c r="M1031" s="25" t="s">
        <v>1230</v>
      </c>
      <c r="N1031" s="34">
        <v>45854</v>
      </c>
      <c r="O1031" s="41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42" t="s">
        <v>890</v>
      </c>
      <c r="U1031" s="25" t="s">
        <v>19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889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93"/>
        <v>0</v>
      </c>
      <c r="M1032" s="25" t="s">
        <v>2046</v>
      </c>
      <c r="N1032" s="34">
        <v>45863</v>
      </c>
      <c r="O1032" s="41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42" t="s">
        <v>2045</v>
      </c>
      <c r="U1032" s="25" t="s">
        <v>19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889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93"/>
        <v>0</v>
      </c>
      <c r="M1033" s="25" t="s">
        <v>990</v>
      </c>
      <c r="N1033" s="34">
        <v>45847</v>
      </c>
      <c r="O1033" s="41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42"/>
      <c r="U1033" s="25" t="s">
        <v>19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889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93"/>
        <v>0</v>
      </c>
      <c r="M1034" s="25" t="s">
        <v>990</v>
      </c>
      <c r="N1034" s="34">
        <v>45847</v>
      </c>
      <c r="O1034" s="41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42"/>
      <c r="U1034" s="25" t="s">
        <v>19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889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93"/>
        <v>0</v>
      </c>
      <c r="M1035" s="25" t="s">
        <v>990</v>
      </c>
      <c r="N1035" s="34">
        <v>45847</v>
      </c>
      <c r="O1035" s="41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42"/>
      <c r="U1035" s="25" t="s">
        <v>19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889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93"/>
        <v>0</v>
      </c>
      <c r="M1036" s="25" t="s">
        <v>921</v>
      </c>
      <c r="N1036" s="34">
        <v>45846</v>
      </c>
      <c r="O1036" s="41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42"/>
      <c r="U1036" s="25" t="s">
        <v>19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889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93"/>
        <v>0</v>
      </c>
      <c r="M1037" s="25" t="s">
        <v>990</v>
      </c>
      <c r="N1037" s="34">
        <v>45847</v>
      </c>
      <c r="O1037" s="41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42"/>
      <c r="U1037" s="25" t="s">
        <v>19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889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93"/>
        <v>0</v>
      </c>
      <c r="M1038" s="25" t="s">
        <v>921</v>
      </c>
      <c r="N1038" s="34">
        <v>45846</v>
      </c>
      <c r="O1038" s="41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42"/>
      <c r="U1038" s="25" t="s">
        <v>19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889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93"/>
        <v>0</v>
      </c>
      <c r="M1039" s="25" t="s">
        <v>2046</v>
      </c>
      <c r="N1039" s="34">
        <v>45863</v>
      </c>
      <c r="O1039" s="41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42" t="s">
        <v>2045</v>
      </c>
      <c r="U1039" s="25" t="s">
        <v>19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889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93"/>
        <v>0</v>
      </c>
      <c r="M1040" s="25" t="s">
        <v>990</v>
      </c>
      <c r="N1040" s="34">
        <v>45847</v>
      </c>
      <c r="O1040" s="41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42"/>
      <c r="U1040" s="25" t="s">
        <v>19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889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93"/>
        <v>0</v>
      </c>
      <c r="M1041" s="25" t="s">
        <v>921</v>
      </c>
      <c r="N1041" s="34">
        <v>45846</v>
      </c>
      <c r="O1041" s="41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42"/>
      <c r="U1041" s="25" t="s">
        <v>19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889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93"/>
        <v>0</v>
      </c>
      <c r="M1042" s="25" t="s">
        <v>908</v>
      </c>
      <c r="N1042" s="34">
        <v>45846</v>
      </c>
      <c r="O1042" s="41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42"/>
      <c r="U1042" s="25" t="s">
        <v>19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889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93"/>
        <v>0</v>
      </c>
      <c r="M1043" s="25" t="s">
        <v>922</v>
      </c>
      <c r="N1043" s="34">
        <v>45846</v>
      </c>
      <c r="O1043" s="41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42"/>
      <c r="U1043" s="25" t="s">
        <v>19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889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93"/>
        <v>0</v>
      </c>
      <c r="M1044" s="25" t="s">
        <v>1003</v>
      </c>
      <c r="N1044" s="34">
        <v>45847</v>
      </c>
      <c r="O1044" s="41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42"/>
      <c r="U1044" s="25" t="s">
        <v>19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889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93"/>
        <v>0</v>
      </c>
      <c r="M1045" s="25" t="s">
        <v>977</v>
      </c>
      <c r="N1045" s="34">
        <v>45847</v>
      </c>
      <c r="O1045" s="41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42"/>
      <c r="U1045" s="25" t="s">
        <v>19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889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93"/>
        <v>0</v>
      </c>
      <c r="M1046" s="25" t="s">
        <v>922</v>
      </c>
      <c r="N1046" s="34">
        <v>45846</v>
      </c>
      <c r="O1046" s="41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42"/>
      <c r="U1046" s="25" t="s">
        <v>19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889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93"/>
        <v>0</v>
      </c>
      <c r="M1047" s="25" t="s">
        <v>990</v>
      </c>
      <c r="N1047" s="34">
        <v>45847</v>
      </c>
      <c r="O1047" s="41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42"/>
      <c r="U1047" s="25" t="s">
        <v>19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889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93"/>
        <v>0</v>
      </c>
      <c r="M1048" s="25" t="s">
        <v>922</v>
      </c>
      <c r="N1048" s="34">
        <v>45846</v>
      </c>
      <c r="O1048" s="41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42"/>
      <c r="U1048" s="25" t="s">
        <v>19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889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93"/>
        <v>0</v>
      </c>
      <c r="M1049" s="25" t="s">
        <v>916</v>
      </c>
      <c r="N1049" s="34">
        <v>45846</v>
      </c>
      <c r="O1049" s="41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42"/>
      <c r="U1049" s="25" t="s">
        <v>19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889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93"/>
        <v>0</v>
      </c>
      <c r="M1050" s="25" t="s">
        <v>922</v>
      </c>
      <c r="N1050" s="34">
        <v>45846</v>
      </c>
      <c r="O1050" s="41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42"/>
      <c r="U1050" s="25" t="s">
        <v>19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889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93"/>
        <v>0</v>
      </c>
      <c r="M1051" s="25" t="s">
        <v>981</v>
      </c>
      <c r="N1051" s="34">
        <v>45847</v>
      </c>
      <c r="O1051" s="41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42"/>
      <c r="U1051" s="25" t="s">
        <v>19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889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93"/>
        <v>0</v>
      </c>
      <c r="M1052" s="25" t="s">
        <v>990</v>
      </c>
      <c r="N1052" s="34">
        <v>45847</v>
      </c>
      <c r="O1052" s="41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42"/>
      <c r="U1052" s="25" t="s">
        <v>19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889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93"/>
        <v>0</v>
      </c>
      <c r="M1053" s="25" t="s">
        <v>998</v>
      </c>
      <c r="N1053" s="34">
        <v>45847</v>
      </c>
      <c r="O1053" s="41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42"/>
      <c r="U1053" s="25" t="s">
        <v>19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889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93"/>
        <v>0</v>
      </c>
      <c r="M1054" s="25" t="s">
        <v>916</v>
      </c>
      <c r="N1054" s="34">
        <v>45846</v>
      </c>
      <c r="O1054" s="41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42"/>
      <c r="U1054" s="25" t="s">
        <v>19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889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93"/>
        <v>0</v>
      </c>
      <c r="M1055" s="25" t="s">
        <v>981</v>
      </c>
      <c r="N1055" s="34">
        <v>45847</v>
      </c>
      <c r="O1055" s="41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42"/>
      <c r="U1055" s="25" t="s">
        <v>19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889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93"/>
        <v>0</v>
      </c>
      <c r="M1056" s="25" t="s">
        <v>990</v>
      </c>
      <c r="N1056" s="34">
        <v>45847</v>
      </c>
      <c r="O1056" s="41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42"/>
      <c r="U1056" s="25" t="s">
        <v>19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889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93"/>
        <v>0</v>
      </c>
      <c r="M1057" s="25" t="s">
        <v>1001</v>
      </c>
      <c r="N1057" s="34">
        <v>45847</v>
      </c>
      <c r="O1057" s="41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42"/>
      <c r="U1057" s="25" t="s">
        <v>19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889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93"/>
        <v>0</v>
      </c>
      <c r="M1058" s="25" t="s">
        <v>998</v>
      </c>
      <c r="N1058" s="34">
        <v>45847</v>
      </c>
      <c r="O1058" s="41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42"/>
      <c r="U1058" s="25" t="s">
        <v>19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889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93"/>
        <v>0</v>
      </c>
      <c r="M1059" s="25" t="s">
        <v>918</v>
      </c>
      <c r="N1059" s="34">
        <v>45846</v>
      </c>
      <c r="O1059" s="41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42"/>
      <c r="U1059" s="25" t="s">
        <v>19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889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93"/>
        <v>0</v>
      </c>
      <c r="M1060" s="25" t="s">
        <v>990</v>
      </c>
      <c r="N1060" s="34">
        <v>45847</v>
      </c>
      <c r="O1060" s="41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42"/>
      <c r="U1060" s="25" t="s">
        <v>19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889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93"/>
        <v>0</v>
      </c>
      <c r="M1061" s="25" t="s">
        <v>998</v>
      </c>
      <c r="N1061" s="34">
        <v>45847</v>
      </c>
      <c r="O1061" s="41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42"/>
      <c r="U1061" s="25" t="s">
        <v>19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889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93"/>
        <v>0</v>
      </c>
      <c r="M1062" s="25" t="s">
        <v>999</v>
      </c>
      <c r="N1062" s="34">
        <v>45847</v>
      </c>
      <c r="O1062" s="41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42"/>
      <c r="U1062" s="25" t="s">
        <v>19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889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93"/>
        <v>0</v>
      </c>
      <c r="M1063" s="25" t="s">
        <v>916</v>
      </c>
      <c r="N1063" s="34">
        <v>45846</v>
      </c>
      <c r="O1063" s="41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42"/>
      <c r="U1063" s="25" t="s">
        <v>19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889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93"/>
        <v>0</v>
      </c>
      <c r="M1064" s="25" t="s">
        <v>993</v>
      </c>
      <c r="N1064" s="34">
        <v>45847</v>
      </c>
      <c r="O1064" s="41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42"/>
      <c r="U1064" s="25" t="s">
        <v>19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889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93"/>
        <v>0</v>
      </c>
      <c r="M1065" s="25" t="s">
        <v>922</v>
      </c>
      <c r="N1065" s="34">
        <v>45846</v>
      </c>
      <c r="O1065" s="41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42"/>
      <c r="U1065" s="25" t="s">
        <v>19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889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93"/>
        <v>0</v>
      </c>
      <c r="M1066" s="25" t="s">
        <v>990</v>
      </c>
      <c r="N1066" s="34">
        <v>45847</v>
      </c>
      <c r="O1066" s="41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42"/>
      <c r="U1066" s="25" t="s">
        <v>19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889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93"/>
        <v>0</v>
      </c>
      <c r="M1067" s="25" t="s">
        <v>990</v>
      </c>
      <c r="N1067" s="34">
        <v>45847</v>
      </c>
      <c r="O1067" s="41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42"/>
      <c r="U1067" s="25" t="s">
        <v>19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889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93"/>
        <v>0</v>
      </c>
      <c r="M1068" s="25" t="s">
        <v>916</v>
      </c>
      <c r="N1068" s="34">
        <v>45846</v>
      </c>
      <c r="O1068" s="41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42"/>
      <c r="U1068" s="25" t="s">
        <v>19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889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93"/>
        <v>0</v>
      </c>
      <c r="M1069" s="25" t="s">
        <v>916</v>
      </c>
      <c r="N1069" s="34">
        <v>45846</v>
      </c>
      <c r="O1069" s="41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42"/>
      <c r="U1069" s="25" t="s">
        <v>19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889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93"/>
        <v>0</v>
      </c>
      <c r="M1070" s="25" t="s">
        <v>1164</v>
      </c>
      <c r="N1070" s="34">
        <v>45850</v>
      </c>
      <c r="O1070" s="41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42"/>
      <c r="U1070" s="25" t="s">
        <v>19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889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93"/>
        <v>0</v>
      </c>
      <c r="M1071" s="25" t="s">
        <v>922</v>
      </c>
      <c r="N1071" s="34">
        <v>45846</v>
      </c>
      <c r="O1071" s="41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42"/>
      <c r="U1071" s="25" t="s">
        <v>19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889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93"/>
        <v>0</v>
      </c>
      <c r="M1072" s="25" t="s">
        <v>922</v>
      </c>
      <c r="N1072" s="34">
        <v>45846</v>
      </c>
      <c r="O1072" s="41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42"/>
      <c r="U1072" s="25" t="s">
        <v>19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889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93"/>
        <v>0</v>
      </c>
      <c r="M1073" s="25" t="s">
        <v>916</v>
      </c>
      <c r="N1073" s="34">
        <v>45846</v>
      </c>
      <c r="O1073" s="41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42"/>
      <c r="U1073" s="25" t="s">
        <v>19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889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93"/>
        <v>0</v>
      </c>
      <c r="M1074" s="25" t="s">
        <v>1164</v>
      </c>
      <c r="N1074" s="34">
        <v>45850</v>
      </c>
      <c r="O1074" s="41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42"/>
      <c r="U1074" s="25" t="s">
        <v>19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889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93"/>
        <v>0</v>
      </c>
      <c r="M1075" s="25" t="s">
        <v>971</v>
      </c>
      <c r="N1075" s="34">
        <v>45847</v>
      </c>
      <c r="O1075" s="41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42"/>
      <c r="U1075" s="25" t="s">
        <v>19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889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93"/>
        <v>0</v>
      </c>
      <c r="M1076" s="25" t="s">
        <v>998</v>
      </c>
      <c r="N1076" s="34">
        <v>45847</v>
      </c>
      <c r="O1076" s="41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42"/>
      <c r="U1076" s="25" t="s">
        <v>19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889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93"/>
        <v>0</v>
      </c>
      <c r="M1077" s="25" t="s">
        <v>990</v>
      </c>
      <c r="N1077" s="34">
        <v>45847</v>
      </c>
      <c r="O1077" s="41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42"/>
      <c r="U1077" s="25" t="s">
        <v>19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889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93"/>
        <v>0</v>
      </c>
      <c r="M1078" s="25" t="s">
        <v>916</v>
      </c>
      <c r="N1078" s="34">
        <v>45846</v>
      </c>
      <c r="O1078" s="41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42"/>
      <c r="U1078" s="25" t="s">
        <v>19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889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93"/>
        <v>0</v>
      </c>
      <c r="M1079" s="25" t="s">
        <v>998</v>
      </c>
      <c r="N1079" s="34">
        <v>45847</v>
      </c>
      <c r="O1079" s="41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42"/>
      <c r="U1079" s="25" t="s">
        <v>19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889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93"/>
        <v>0</v>
      </c>
      <c r="M1080" s="25" t="s">
        <v>999</v>
      </c>
      <c r="N1080" s="34">
        <v>45847</v>
      </c>
      <c r="O1080" s="41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42"/>
      <c r="U1080" s="25" t="s">
        <v>19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889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93"/>
        <v>0</v>
      </c>
      <c r="M1081" s="25" t="s">
        <v>990</v>
      </c>
      <c r="N1081" s="34">
        <v>45847</v>
      </c>
      <c r="O1081" s="41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42"/>
      <c r="U1081" s="25" t="s">
        <v>19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889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93"/>
        <v>0</v>
      </c>
      <c r="M1082" s="25" t="s">
        <v>990</v>
      </c>
      <c r="N1082" s="34">
        <v>45847</v>
      </c>
      <c r="O1082" s="41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42"/>
      <c r="U1082" s="25" t="s">
        <v>19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889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93"/>
        <v>0</v>
      </c>
      <c r="M1083" s="25" t="s">
        <v>998</v>
      </c>
      <c r="N1083" s="34">
        <v>45847</v>
      </c>
      <c r="O1083" s="41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42"/>
      <c r="U1083" s="25" t="s">
        <v>19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889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93"/>
        <v>0</v>
      </c>
      <c r="M1084" s="25" t="s">
        <v>927</v>
      </c>
      <c r="N1084" s="34">
        <v>45846</v>
      </c>
      <c r="O1084" s="41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42" t="s">
        <v>1128</v>
      </c>
      <c r="U1084" s="25" t="s">
        <v>19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889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93"/>
        <v>0</v>
      </c>
      <c r="M1085" s="25" t="s">
        <v>990</v>
      </c>
      <c r="N1085" s="34">
        <v>45847</v>
      </c>
      <c r="O1085" s="41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42"/>
      <c r="U1085" s="25" t="s">
        <v>19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889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93"/>
        <v>0</v>
      </c>
      <c r="M1086" s="25" t="s">
        <v>921</v>
      </c>
      <c r="N1086" s="34">
        <v>45846</v>
      </c>
      <c r="O1086" s="41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42"/>
      <c r="U1086" s="25" t="s">
        <v>19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889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93"/>
        <v>0</v>
      </c>
      <c r="M1087" s="25" t="s">
        <v>990</v>
      </c>
      <c r="N1087" s="34">
        <v>45847</v>
      </c>
      <c r="O1087" s="41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42"/>
      <c r="U1087" s="25" t="s">
        <v>19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889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93"/>
        <v>0</v>
      </c>
      <c r="M1088" s="25" t="s">
        <v>990</v>
      </c>
      <c r="N1088" s="34">
        <v>45847</v>
      </c>
      <c r="O1088" s="41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42"/>
      <c r="U1088" s="25" t="s">
        <v>19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889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93"/>
        <v>0</v>
      </c>
      <c r="M1089" s="25" t="s">
        <v>990</v>
      </c>
      <c r="N1089" s="34">
        <v>45847</v>
      </c>
      <c r="O1089" s="41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42"/>
      <c r="U1089" s="25" t="s">
        <v>19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889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93"/>
        <v>0</v>
      </c>
      <c r="M1090" s="25" t="s">
        <v>990</v>
      </c>
      <c r="N1090" s="34">
        <v>45847</v>
      </c>
      <c r="O1090" s="41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42"/>
      <c r="U1090" s="25" t="s">
        <v>19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889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93"/>
        <v>0</v>
      </c>
      <c r="M1091" s="25" t="s">
        <v>917</v>
      </c>
      <c r="N1091" s="34">
        <v>45846</v>
      </c>
      <c r="O1091" s="41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42"/>
      <c r="U1091" s="25" t="s">
        <v>19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889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93"/>
        <v>0</v>
      </c>
      <c r="M1092" s="25" t="s">
        <v>1010</v>
      </c>
      <c r="N1092" s="34">
        <v>45848</v>
      </c>
      <c r="O1092" s="41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42" t="s">
        <v>610</v>
      </c>
      <c r="U1092" s="25" t="s">
        <v>19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889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2046</v>
      </c>
      <c r="N1093" s="34">
        <v>45863</v>
      </c>
      <c r="O1093" s="41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42" t="s">
        <v>2045</v>
      </c>
      <c r="U1093" s="25" t="s">
        <v>19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889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200"/>
        <v>0</v>
      </c>
      <c r="M1094" s="25" t="s">
        <v>2046</v>
      </c>
      <c r="N1094" s="34">
        <v>45863</v>
      </c>
      <c r="O1094" s="41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42" t="s">
        <v>2045</v>
      </c>
      <c r="U1094" s="25" t="s">
        <v>19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889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200"/>
        <v>0</v>
      </c>
      <c r="M1095" s="25" t="s">
        <v>1164</v>
      </c>
      <c r="N1095" s="34">
        <v>45850</v>
      </c>
      <c r="O1095" s="41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42"/>
      <c r="U1095" s="25" t="s">
        <v>19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889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200"/>
        <v>0</v>
      </c>
      <c r="M1096" s="25" t="s">
        <v>998</v>
      </c>
      <c r="N1096" s="34">
        <v>45847</v>
      </c>
      <c r="O1096" s="41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42"/>
      <c r="U1096" s="25" t="s">
        <v>19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889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200"/>
        <v>0</v>
      </c>
      <c r="M1097" s="25" t="s">
        <v>998</v>
      </c>
      <c r="N1097" s="34">
        <v>45847</v>
      </c>
      <c r="O1097" s="41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42"/>
      <c r="U1097" s="25" t="s">
        <v>19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889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200"/>
        <v>0</v>
      </c>
      <c r="M1098" s="25" t="s">
        <v>2046</v>
      </c>
      <c r="N1098" s="34">
        <v>45863</v>
      </c>
      <c r="O1098" s="41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42" t="s">
        <v>2045</v>
      </c>
      <c r="U1098" s="25" t="s">
        <v>19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889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200"/>
        <v>0</v>
      </c>
      <c r="M1099" s="25" t="s">
        <v>2046</v>
      </c>
      <c r="N1099" s="34">
        <v>45863</v>
      </c>
      <c r="O1099" s="41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42" t="s">
        <v>2045</v>
      </c>
      <c r="U1099" s="25" t="s">
        <v>19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889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200"/>
        <v>0</v>
      </c>
      <c r="M1100" s="25" t="s">
        <v>986</v>
      </c>
      <c r="N1100" s="34">
        <v>45847</v>
      </c>
      <c r="O1100" s="41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42"/>
      <c r="U1100" s="25" t="s">
        <v>19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889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200"/>
        <v>0</v>
      </c>
      <c r="M1101" s="25" t="s">
        <v>978</v>
      </c>
      <c r="N1101" s="34">
        <v>45847</v>
      </c>
      <c r="O1101" s="41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42"/>
      <c r="U1101" s="25" t="s">
        <v>19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889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200"/>
        <v>0</v>
      </c>
      <c r="M1102" s="25" t="s">
        <v>990</v>
      </c>
      <c r="N1102" s="34">
        <v>45847</v>
      </c>
      <c r="O1102" s="41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42"/>
      <c r="U1102" s="25" t="s">
        <v>19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889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200"/>
        <v>0</v>
      </c>
      <c r="M1103" s="25" t="s">
        <v>916</v>
      </c>
      <c r="N1103" s="34">
        <v>45846</v>
      </c>
      <c r="O1103" s="41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42"/>
      <c r="U1103" s="25" t="s">
        <v>19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889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200"/>
        <v>0</v>
      </c>
      <c r="M1104" s="25" t="s">
        <v>931</v>
      </c>
      <c r="N1104" s="34">
        <v>45846</v>
      </c>
      <c r="O1104" s="41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42"/>
      <c r="U1104" s="25" t="s">
        <v>19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889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200"/>
        <v>0</v>
      </c>
      <c r="M1105" s="25" t="s">
        <v>932</v>
      </c>
      <c r="N1105" s="34">
        <v>45846</v>
      </c>
      <c r="O1105" s="41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42"/>
      <c r="U1105" s="25" t="s">
        <v>19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889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200"/>
        <v>0</v>
      </c>
      <c r="M1106" s="25" t="s">
        <v>2046</v>
      </c>
      <c r="N1106" s="34">
        <v>45863</v>
      </c>
      <c r="O1106" s="41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42" t="s">
        <v>2045</v>
      </c>
      <c r="U1106" s="25" t="s">
        <v>19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889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200"/>
        <v>0</v>
      </c>
      <c r="M1107" s="25" t="s">
        <v>990</v>
      </c>
      <c r="N1107" s="34">
        <v>45847</v>
      </c>
      <c r="O1107" s="41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42"/>
      <c r="U1107" s="25" t="s">
        <v>19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895</v>
      </c>
      <c r="C1108" s="34" t="s">
        <v>895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2031</v>
      </c>
      <c r="Q1108" s="25"/>
      <c r="R1108" s="25"/>
      <c r="S1108" s="3">
        <v>4</v>
      </c>
      <c r="T1108" s="42" t="s">
        <v>2230</v>
      </c>
      <c r="U1108" s="25" t="s">
        <v>19</v>
      </c>
      <c r="V1108" s="25" t="str">
        <f>VLOOKUP(P1108,'Customer List'!B:C,2,)</f>
        <v>STOCK</v>
      </c>
      <c r="W1108" s="43" t="s">
        <v>606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904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200"/>
        <v>0</v>
      </c>
      <c r="M1109" s="25" t="s">
        <v>980</v>
      </c>
      <c r="N1109" s="34">
        <v>45847</v>
      </c>
      <c r="O1109" s="41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42"/>
      <c r="U1109" s="25" t="s">
        <v>19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904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200"/>
        <v>0</v>
      </c>
      <c r="M1110" s="25" t="s">
        <v>980</v>
      </c>
      <c r="N1110" s="34">
        <v>45847</v>
      </c>
      <c r="O1110" s="41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42"/>
      <c r="U1110" s="25" t="s">
        <v>19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904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200"/>
        <v>0</v>
      </c>
      <c r="M1111" s="25" t="s">
        <v>980</v>
      </c>
      <c r="N1111" s="34">
        <v>45847</v>
      </c>
      <c r="O1111" s="41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42"/>
      <c r="U1111" s="25" t="s">
        <v>19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904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200"/>
        <v>0</v>
      </c>
      <c r="M1112" s="25" t="s">
        <v>980</v>
      </c>
      <c r="N1112" s="34">
        <v>45847</v>
      </c>
      <c r="O1112" s="41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42"/>
      <c r="U1112" s="25" t="s">
        <v>19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904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200"/>
        <v>0</v>
      </c>
      <c r="M1113" s="25" t="s">
        <v>980</v>
      </c>
      <c r="N1113" s="34">
        <v>45847</v>
      </c>
      <c r="O1113" s="41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42"/>
      <c r="U1113" s="25" t="s">
        <v>19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904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200"/>
        <v>0</v>
      </c>
      <c r="M1114" s="25" t="s">
        <v>980</v>
      </c>
      <c r="N1114" s="34">
        <v>45847</v>
      </c>
      <c r="O1114" s="41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42"/>
      <c r="U1114" s="25" t="s">
        <v>19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904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200"/>
        <v>0</v>
      </c>
      <c r="M1115" s="25" t="s">
        <v>980</v>
      </c>
      <c r="N1115" s="34">
        <v>45847</v>
      </c>
      <c r="O1115" s="41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42"/>
      <c r="U1115" s="25" t="s">
        <v>19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904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200"/>
        <v>0</v>
      </c>
      <c r="M1116" s="25" t="s">
        <v>980</v>
      </c>
      <c r="N1116" s="34">
        <v>45847</v>
      </c>
      <c r="O1116" s="41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42"/>
      <c r="U1116" s="25" t="s">
        <v>19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904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200"/>
        <v>0</v>
      </c>
      <c r="M1117" s="25" t="s">
        <v>980</v>
      </c>
      <c r="N1117" s="34">
        <v>45847</v>
      </c>
      <c r="O1117" s="41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42"/>
      <c r="U1117" s="25" t="s">
        <v>19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904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200"/>
        <v>0</v>
      </c>
      <c r="M1118" s="25" t="s">
        <v>980</v>
      </c>
      <c r="N1118" s="34">
        <v>45847</v>
      </c>
      <c r="O1118" s="41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42"/>
      <c r="U1118" s="25" t="s">
        <v>19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904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200"/>
        <v>0</v>
      </c>
      <c r="M1119" s="25" t="s">
        <v>980</v>
      </c>
      <c r="N1119" s="34">
        <v>45847</v>
      </c>
      <c r="O1119" s="41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42"/>
      <c r="U1119" s="25" t="s">
        <v>19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904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200"/>
        <v>0</v>
      </c>
      <c r="M1120" s="25" t="s">
        <v>980</v>
      </c>
      <c r="N1120" s="34">
        <v>45847</v>
      </c>
      <c r="O1120" s="41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42"/>
      <c r="U1120" s="25" t="s">
        <v>19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904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200"/>
        <v>0</v>
      </c>
      <c r="M1121" s="25" t="s">
        <v>980</v>
      </c>
      <c r="N1121" s="34">
        <v>45847</v>
      </c>
      <c r="O1121" s="41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42"/>
      <c r="U1121" s="25" t="s">
        <v>19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904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200"/>
        <v>0</v>
      </c>
      <c r="M1122" s="25" t="s">
        <v>980</v>
      </c>
      <c r="N1122" s="34">
        <v>45847</v>
      </c>
      <c r="O1122" s="41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42"/>
      <c r="U1122" s="25" t="s">
        <v>19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904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200"/>
        <v>0</v>
      </c>
      <c r="M1123" s="25" t="s">
        <v>980</v>
      </c>
      <c r="N1123" s="34">
        <v>45847</v>
      </c>
      <c r="O1123" s="41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42"/>
      <c r="U1123" s="25" t="s">
        <v>19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904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200"/>
        <v>0</v>
      </c>
      <c r="M1124" s="25" t="s">
        <v>980</v>
      </c>
      <c r="N1124" s="34">
        <v>45847</v>
      </c>
      <c r="O1124" s="41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42"/>
      <c r="U1124" s="25" t="s">
        <v>19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904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200"/>
        <v>0</v>
      </c>
      <c r="M1125" s="25" t="s">
        <v>980</v>
      </c>
      <c r="N1125" s="34">
        <v>45847</v>
      </c>
      <c r="O1125" s="41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42"/>
      <c r="U1125" s="25" t="s">
        <v>19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904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200"/>
        <v>0</v>
      </c>
      <c r="M1126" s="25" t="s">
        <v>980</v>
      </c>
      <c r="N1126" s="34">
        <v>45847</v>
      </c>
      <c r="O1126" s="41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42"/>
      <c r="U1126" s="25" t="s">
        <v>19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904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200"/>
        <v>0</v>
      </c>
      <c r="M1127" s="25" t="s">
        <v>980</v>
      </c>
      <c r="N1127" s="34">
        <v>45847</v>
      </c>
      <c r="O1127" s="41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42"/>
      <c r="U1127" s="25" t="s">
        <v>19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904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200"/>
        <v>0</v>
      </c>
      <c r="M1128" s="25" t="s">
        <v>980</v>
      </c>
      <c r="N1128" s="34">
        <v>45847</v>
      </c>
      <c r="O1128" s="41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42"/>
      <c r="U1128" s="25" t="s">
        <v>19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904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200"/>
        <v>0</v>
      </c>
      <c r="M1129" s="25" t="s">
        <v>980</v>
      </c>
      <c r="N1129" s="34">
        <v>45847</v>
      </c>
      <c r="O1129" s="41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42"/>
      <c r="U1129" s="25" t="s">
        <v>19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904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200"/>
        <v>0</v>
      </c>
      <c r="M1130" s="25" t="s">
        <v>980</v>
      </c>
      <c r="N1130" s="34">
        <v>45847</v>
      </c>
      <c r="O1130" s="41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42"/>
      <c r="U1130" s="25" t="s">
        <v>19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904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200"/>
        <v>0</v>
      </c>
      <c r="M1131" s="25" t="s">
        <v>980</v>
      </c>
      <c r="N1131" s="34">
        <v>45847</v>
      </c>
      <c r="O1131" s="41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42"/>
      <c r="U1131" s="25" t="s">
        <v>19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933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200"/>
        <v>0</v>
      </c>
      <c r="M1132" s="25" t="s">
        <v>969</v>
      </c>
      <c r="N1132" s="34">
        <v>45846</v>
      </c>
      <c r="O1132" s="41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42"/>
      <c r="U1132" s="25" t="s">
        <v>321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934</v>
      </c>
      <c r="I1133" s="25" t="s">
        <v>4362</v>
      </c>
      <c r="J1133" s="25">
        <v>1</v>
      </c>
      <c r="K1133" s="25">
        <v>1</v>
      </c>
      <c r="L1133" s="25">
        <f t="shared" si="200"/>
        <v>0</v>
      </c>
      <c r="M1133" s="25" t="s">
        <v>1164</v>
      </c>
      <c r="N1133" s="34">
        <v>45850</v>
      </c>
      <c r="O1133" s="41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42"/>
      <c r="U1133" s="25" t="s">
        <v>424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935</v>
      </c>
      <c r="I1134" s="25" t="s">
        <v>4136</v>
      </c>
      <c r="J1134" s="25">
        <v>1</v>
      </c>
      <c r="K1134" s="25">
        <v>1</v>
      </c>
      <c r="L1134" s="25">
        <f t="shared" si="200"/>
        <v>0</v>
      </c>
      <c r="M1134" s="25" t="s">
        <v>1164</v>
      </c>
      <c r="N1134" s="34">
        <v>45850</v>
      </c>
      <c r="O1134" s="41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42"/>
      <c r="U1134" s="25" t="s">
        <v>424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936</v>
      </c>
      <c r="I1135" s="25" t="s">
        <v>4137</v>
      </c>
      <c r="J1135" s="25">
        <v>1</v>
      </c>
      <c r="K1135" s="25">
        <v>1</v>
      </c>
      <c r="L1135" s="25">
        <f t="shared" si="200"/>
        <v>0</v>
      </c>
      <c r="M1135" s="25" t="s">
        <v>1164</v>
      </c>
      <c r="N1135" s="34">
        <v>45850</v>
      </c>
      <c r="O1135" s="41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42"/>
      <c r="U1135" s="25" t="s">
        <v>424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937</v>
      </c>
      <c r="I1136" s="25" t="s">
        <v>4363</v>
      </c>
      <c r="J1136" s="25">
        <v>1</v>
      </c>
      <c r="K1136" s="25">
        <v>1</v>
      </c>
      <c r="L1136" s="25">
        <f t="shared" si="200"/>
        <v>0</v>
      </c>
      <c r="M1136" s="25" t="s">
        <v>1164</v>
      </c>
      <c r="N1136" s="34">
        <v>45850</v>
      </c>
      <c r="O1136" s="41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42"/>
      <c r="U1136" s="25" t="s">
        <v>424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938</v>
      </c>
      <c r="I1137" s="25" t="s">
        <v>4364</v>
      </c>
      <c r="J1137" s="25">
        <v>1</v>
      </c>
      <c r="K1137" s="25">
        <v>1</v>
      </c>
      <c r="L1137" s="25">
        <f t="shared" si="200"/>
        <v>0</v>
      </c>
      <c r="M1137" s="25" t="s">
        <v>1164</v>
      </c>
      <c r="N1137" s="34">
        <v>45850</v>
      </c>
      <c r="O1137" s="41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42"/>
      <c r="U1137" s="25" t="s">
        <v>424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939</v>
      </c>
      <c r="I1138" s="25" t="s">
        <v>4365</v>
      </c>
      <c r="J1138" s="25">
        <v>1</v>
      </c>
      <c r="K1138" s="25">
        <v>1</v>
      </c>
      <c r="L1138" s="25">
        <f t="shared" si="200"/>
        <v>0</v>
      </c>
      <c r="M1138" s="25" t="s">
        <v>1164</v>
      </c>
      <c r="N1138" s="34">
        <v>45850</v>
      </c>
      <c r="O1138" s="41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42"/>
      <c r="U1138" s="25" t="s">
        <v>424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659</v>
      </c>
      <c r="I1139" s="25" t="s">
        <v>4133</v>
      </c>
      <c r="J1139" s="25">
        <v>1</v>
      </c>
      <c r="K1139" s="25">
        <v>1</v>
      </c>
      <c r="L1139" s="25">
        <f t="shared" si="200"/>
        <v>0</v>
      </c>
      <c r="M1139" s="25" t="s">
        <v>1164</v>
      </c>
      <c r="N1139" s="34">
        <v>45850</v>
      </c>
      <c r="O1139" s="41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42"/>
      <c r="U1139" s="25" t="s">
        <v>424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940</v>
      </c>
      <c r="I1140" s="25" t="s">
        <v>4366</v>
      </c>
      <c r="J1140" s="25">
        <v>1</v>
      </c>
      <c r="K1140" s="25">
        <v>1</v>
      </c>
      <c r="L1140" s="25">
        <f t="shared" si="200"/>
        <v>0</v>
      </c>
      <c r="M1140" s="25" t="s">
        <v>1164</v>
      </c>
      <c r="N1140" s="34">
        <v>45850</v>
      </c>
      <c r="O1140" s="41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42"/>
      <c r="U1140" s="25" t="s">
        <v>424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1164</v>
      </c>
      <c r="N1141" s="34">
        <v>45850</v>
      </c>
      <c r="O1141" s="41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42"/>
      <c r="U1141" s="25" t="s">
        <v>424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942</v>
      </c>
      <c r="I1142" s="25" t="s">
        <v>4367</v>
      </c>
      <c r="J1142" s="25">
        <v>1</v>
      </c>
      <c r="K1142" s="25">
        <v>1</v>
      </c>
      <c r="L1142" s="25">
        <f t="shared" si="200"/>
        <v>0</v>
      </c>
      <c r="M1142" s="25" t="s">
        <v>991</v>
      </c>
      <c r="N1142" s="34">
        <v>45847</v>
      </c>
      <c r="O1142" s="41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42"/>
      <c r="U1142" s="25" t="s">
        <v>424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943</v>
      </c>
      <c r="I1143" s="25" t="s">
        <v>4368</v>
      </c>
      <c r="J1143" s="25">
        <v>1</v>
      </c>
      <c r="K1143" s="25">
        <v>1</v>
      </c>
      <c r="L1143" s="25">
        <f t="shared" si="200"/>
        <v>0</v>
      </c>
      <c r="M1143" s="25" t="s">
        <v>991</v>
      </c>
      <c r="N1143" s="34">
        <v>45847</v>
      </c>
      <c r="O1143" s="41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42"/>
      <c r="U1143" s="25" t="s">
        <v>424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944</v>
      </c>
      <c r="I1144" s="25" t="s">
        <v>4369</v>
      </c>
      <c r="J1144" s="25">
        <v>1</v>
      </c>
      <c r="K1144" s="25">
        <v>1</v>
      </c>
      <c r="L1144" s="25">
        <f t="shared" si="200"/>
        <v>0</v>
      </c>
      <c r="M1144" s="25" t="s">
        <v>991</v>
      </c>
      <c r="N1144" s="34">
        <v>45847</v>
      </c>
      <c r="O1144" s="41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42"/>
      <c r="U1144" s="25" t="s">
        <v>424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945</v>
      </c>
      <c r="I1145" s="25" t="s">
        <v>4370</v>
      </c>
      <c r="J1145" s="25">
        <v>2</v>
      </c>
      <c r="K1145" s="25">
        <v>2</v>
      </c>
      <c r="L1145" s="25">
        <f t="shared" si="200"/>
        <v>0</v>
      </c>
      <c r="M1145" s="25" t="s">
        <v>1186</v>
      </c>
      <c r="N1145" s="34">
        <v>45850</v>
      </c>
      <c r="O1145" s="41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42"/>
      <c r="U1145" s="25" t="s">
        <v>424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1159</v>
      </c>
      <c r="N1146" s="34">
        <v>45850</v>
      </c>
      <c r="O1146" s="41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42"/>
      <c r="U1146" s="25" t="s">
        <v>2033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1159</v>
      </c>
      <c r="N1147" s="34">
        <v>45850</v>
      </c>
      <c r="O1147" s="41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42"/>
      <c r="U1147" s="25" t="s">
        <v>2033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959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985</v>
      </c>
      <c r="N1148" s="34">
        <v>45847</v>
      </c>
      <c r="O1148" s="41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42"/>
      <c r="U1148" s="25" t="s">
        <v>521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959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985</v>
      </c>
      <c r="N1149" s="34">
        <v>45847</v>
      </c>
      <c r="O1149" s="41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42"/>
      <c r="U1149" s="25" t="s">
        <v>521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959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985</v>
      </c>
      <c r="N1150" s="34">
        <v>45847</v>
      </c>
      <c r="O1150" s="41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42"/>
      <c r="U1150" s="25" t="s">
        <v>521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959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985</v>
      </c>
      <c r="N1151" s="34">
        <v>45847</v>
      </c>
      <c r="O1151" s="41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42"/>
      <c r="U1151" s="25" t="s">
        <v>521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959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985</v>
      </c>
      <c r="N1152" s="34">
        <v>45847</v>
      </c>
      <c r="O1152" s="41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42"/>
      <c r="U1152" s="25" t="s">
        <v>521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959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985</v>
      </c>
      <c r="N1153" s="34">
        <v>45847</v>
      </c>
      <c r="O1153" s="41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42"/>
      <c r="U1153" s="25" t="s">
        <v>521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959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985</v>
      </c>
      <c r="N1154" s="34">
        <v>45847</v>
      </c>
      <c r="O1154" s="41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42"/>
      <c r="U1154" s="25" t="s">
        <v>521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959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985</v>
      </c>
      <c r="N1155" s="34">
        <v>45847</v>
      </c>
      <c r="O1155" s="41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42"/>
      <c r="U1155" s="25" t="s">
        <v>521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959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985</v>
      </c>
      <c r="N1156" s="34">
        <v>45847</v>
      </c>
      <c r="O1156" s="41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42"/>
      <c r="U1156" s="25" t="s">
        <v>521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959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985</v>
      </c>
      <c r="N1157" s="34">
        <v>45847</v>
      </c>
      <c r="O1157" s="41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42"/>
      <c r="U1157" s="25" t="s">
        <v>521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962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2043</v>
      </c>
      <c r="N1158" s="34">
        <v>45863</v>
      </c>
      <c r="O1158" s="41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42"/>
      <c r="U1158" s="25" t="s">
        <v>521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962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976</v>
      </c>
      <c r="N1159" s="34">
        <v>45847</v>
      </c>
      <c r="O1159" s="41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42"/>
      <c r="U1159" s="25" t="s">
        <v>521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965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1000</v>
      </c>
      <c r="N1160" s="34">
        <v>45847</v>
      </c>
      <c r="O1160" s="41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42"/>
      <c r="U1160" s="25" t="s">
        <v>521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965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1231</v>
      </c>
      <c r="N1161" s="34">
        <v>45854</v>
      </c>
      <c r="O1161" s="41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42" t="s">
        <v>649</v>
      </c>
      <c r="U1161" s="25" t="s">
        <v>521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967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1166</v>
      </c>
      <c r="N1162" s="34">
        <v>45852</v>
      </c>
      <c r="O1162" s="41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42" t="s">
        <v>649</v>
      </c>
      <c r="U1162" s="25" t="s">
        <v>521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1135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209"/>
        <v>0</v>
      </c>
      <c r="M1163" s="25" t="s">
        <v>1160</v>
      </c>
      <c r="N1163" s="34">
        <v>45850</v>
      </c>
      <c r="O1163" s="41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42"/>
      <c r="U1163" s="25" t="s">
        <v>19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1135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209"/>
        <v>0</v>
      </c>
      <c r="M1164" s="25" t="s">
        <v>1919</v>
      </c>
      <c r="N1164" s="34">
        <v>45857</v>
      </c>
      <c r="O1164" s="41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42"/>
      <c r="U1164" s="25" t="s">
        <v>19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1135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209"/>
        <v>0</v>
      </c>
      <c r="M1165" s="25" t="s">
        <v>1196</v>
      </c>
      <c r="N1165" s="34">
        <v>45853</v>
      </c>
      <c r="O1165" s="41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42"/>
      <c r="U1165" s="25" t="s">
        <v>19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1135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209"/>
        <v>0</v>
      </c>
      <c r="M1166" s="25" t="s">
        <v>1160</v>
      </c>
      <c r="N1166" s="34">
        <v>45850</v>
      </c>
      <c r="O1166" s="41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42"/>
      <c r="U1166" s="25" t="s">
        <v>19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1135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209"/>
        <v>0</v>
      </c>
      <c r="M1167" s="25" t="s">
        <v>1160</v>
      </c>
      <c r="N1167" s="34">
        <v>45850</v>
      </c>
      <c r="O1167" s="41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42"/>
      <c r="U1167" s="25" t="s">
        <v>19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1135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209"/>
        <v>0</v>
      </c>
      <c r="M1168" s="25" t="s">
        <v>1160</v>
      </c>
      <c r="N1168" s="34">
        <v>45850</v>
      </c>
      <c r="O1168" s="41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42"/>
      <c r="U1168" s="25" t="s">
        <v>19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1135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209"/>
        <v>0</v>
      </c>
      <c r="M1169" s="25" t="s">
        <v>1160</v>
      </c>
      <c r="N1169" s="34">
        <v>45850</v>
      </c>
      <c r="O1169" s="41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42"/>
      <c r="U1169" s="25" t="s">
        <v>19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1135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209"/>
        <v>0</v>
      </c>
      <c r="M1170" s="25" t="s">
        <v>1160</v>
      </c>
      <c r="N1170" s="34">
        <v>45850</v>
      </c>
      <c r="O1170" s="41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42"/>
      <c r="U1170" s="25" t="s">
        <v>19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1135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209"/>
        <v>0</v>
      </c>
      <c r="M1171" s="25" t="s">
        <v>1196</v>
      </c>
      <c r="N1171" s="34">
        <v>45853</v>
      </c>
      <c r="O1171" s="41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42"/>
      <c r="U1171" s="25" t="s">
        <v>19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1135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209"/>
        <v>0</v>
      </c>
      <c r="M1172" s="25" t="s">
        <v>1160</v>
      </c>
      <c r="N1172" s="34">
        <v>45850</v>
      </c>
      <c r="O1172" s="41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42"/>
      <c r="U1172" s="25" t="s">
        <v>19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1135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209"/>
        <v>0</v>
      </c>
      <c r="M1173" s="25" t="s">
        <v>1160</v>
      </c>
      <c r="N1173" s="34">
        <v>45850</v>
      </c>
      <c r="O1173" s="41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42"/>
      <c r="U1173" s="25" t="s">
        <v>19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1135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209"/>
        <v>0</v>
      </c>
      <c r="M1174" s="25" t="s">
        <v>1156</v>
      </c>
      <c r="N1174" s="34">
        <v>45850</v>
      </c>
      <c r="O1174" s="41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42"/>
      <c r="U1174" s="25" t="s">
        <v>19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1135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209"/>
        <v>0</v>
      </c>
      <c r="M1175" s="25" t="s">
        <v>1919</v>
      </c>
      <c r="N1175" s="34">
        <v>45857</v>
      </c>
      <c r="O1175" s="41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42"/>
      <c r="U1175" s="25" t="s">
        <v>19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1135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209"/>
        <v>0</v>
      </c>
      <c r="M1176" s="25" t="s">
        <v>1154</v>
      </c>
      <c r="N1176" s="34">
        <v>45850</v>
      </c>
      <c r="O1176" s="41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42"/>
      <c r="U1176" s="25" t="s">
        <v>19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1135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209"/>
        <v>0</v>
      </c>
      <c r="M1177" s="25" t="s">
        <v>1155</v>
      </c>
      <c r="N1177" s="34">
        <v>45850</v>
      </c>
      <c r="O1177" s="41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42"/>
      <c r="U1177" s="25" t="s">
        <v>19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1135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209"/>
        <v>0</v>
      </c>
      <c r="M1178" s="25" t="s">
        <v>1168</v>
      </c>
      <c r="N1178" s="34">
        <v>45852</v>
      </c>
      <c r="O1178" s="41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42"/>
      <c r="U1178" s="25" t="s">
        <v>19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1135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209"/>
        <v>0</v>
      </c>
      <c r="M1179" s="25" t="s">
        <v>1151</v>
      </c>
      <c r="N1179" s="34">
        <v>45850</v>
      </c>
      <c r="O1179" s="41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42"/>
      <c r="U1179" s="25" t="s">
        <v>19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1135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209"/>
        <v>0</v>
      </c>
      <c r="M1180" s="25" t="s">
        <v>1168</v>
      </c>
      <c r="N1180" s="34">
        <v>45852</v>
      </c>
      <c r="O1180" s="41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42"/>
      <c r="U1180" s="25" t="s">
        <v>19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1135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209"/>
        <v>0</v>
      </c>
      <c r="M1181" s="25" t="s">
        <v>1160</v>
      </c>
      <c r="N1181" s="34">
        <v>45850</v>
      </c>
      <c r="O1181" s="41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42"/>
      <c r="U1181" s="25" t="s">
        <v>19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1135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209"/>
        <v>0</v>
      </c>
      <c r="M1182" s="25" t="s">
        <v>1156</v>
      </c>
      <c r="N1182" s="34">
        <v>45850</v>
      </c>
      <c r="O1182" s="41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42"/>
      <c r="U1182" s="25" t="s">
        <v>19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1135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209"/>
        <v>0</v>
      </c>
      <c r="M1183" s="25" t="s">
        <v>1158</v>
      </c>
      <c r="N1183" s="34">
        <v>45850</v>
      </c>
      <c r="O1183" s="41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42"/>
      <c r="U1183" s="25" t="s">
        <v>19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1135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209"/>
        <v>0</v>
      </c>
      <c r="M1184" s="25" t="s">
        <v>1156</v>
      </c>
      <c r="N1184" s="34">
        <v>45850</v>
      </c>
      <c r="O1184" s="41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42"/>
      <c r="U1184" s="25" t="s">
        <v>19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1135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209"/>
        <v>0</v>
      </c>
      <c r="M1185" s="25" t="s">
        <v>1155</v>
      </c>
      <c r="N1185" s="34">
        <v>45850</v>
      </c>
      <c r="O1185" s="41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42"/>
      <c r="U1185" s="25" t="s">
        <v>19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1135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209"/>
        <v>0</v>
      </c>
      <c r="M1186" s="25" t="s">
        <v>1919</v>
      </c>
      <c r="N1186" s="34">
        <v>45857</v>
      </c>
      <c r="O1186" s="41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42"/>
      <c r="U1186" s="25" t="s">
        <v>19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1135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209"/>
        <v>0</v>
      </c>
      <c r="M1187" s="25" t="s">
        <v>1206</v>
      </c>
      <c r="N1187" s="34">
        <v>45853</v>
      </c>
      <c r="O1187" s="41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42"/>
      <c r="U1187" s="25" t="s">
        <v>19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1135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209"/>
        <v>0</v>
      </c>
      <c r="M1188" s="25" t="s">
        <v>2079</v>
      </c>
      <c r="N1188" s="34">
        <v>45866</v>
      </c>
      <c r="O1188" s="41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42" t="s">
        <v>649</v>
      </c>
      <c r="U1188" s="25" t="s">
        <v>19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1135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209"/>
        <v>0</v>
      </c>
      <c r="M1189" s="25" t="s">
        <v>1235</v>
      </c>
      <c r="N1189" s="34">
        <v>45855</v>
      </c>
      <c r="O1189" s="41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42"/>
      <c r="U1189" s="25" t="s">
        <v>19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1135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209"/>
        <v>0</v>
      </c>
      <c r="M1190" s="25" t="s">
        <v>2046</v>
      </c>
      <c r="N1190" s="34">
        <v>45863</v>
      </c>
      <c r="O1190" s="41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42" t="s">
        <v>2045</v>
      </c>
      <c r="U1190" s="25" t="s">
        <v>19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1135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209"/>
        <v>0</v>
      </c>
      <c r="M1191" s="25" t="s">
        <v>2018</v>
      </c>
      <c r="N1191" s="34">
        <v>45861</v>
      </c>
      <c r="O1191" s="41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42"/>
      <c r="U1191" s="25" t="s">
        <v>19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1135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209"/>
        <v>0</v>
      </c>
      <c r="M1192" s="25" t="s">
        <v>2018</v>
      </c>
      <c r="N1192" s="34">
        <v>45861</v>
      </c>
      <c r="O1192" s="41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42"/>
      <c r="U1192" s="25" t="s">
        <v>19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1135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209"/>
        <v>0</v>
      </c>
      <c r="M1193" s="25" t="s">
        <v>1236</v>
      </c>
      <c r="N1193" s="34">
        <v>45855</v>
      </c>
      <c r="O1193" s="41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42"/>
      <c r="U1193" s="25" t="s">
        <v>19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1135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209"/>
        <v>0</v>
      </c>
      <c r="M1194" s="25" t="s">
        <v>1236</v>
      </c>
      <c r="N1194" s="34">
        <v>45855</v>
      </c>
      <c r="O1194" s="41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42"/>
      <c r="U1194" s="25" t="s">
        <v>19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1135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209"/>
        <v>0</v>
      </c>
      <c r="M1195" s="25" t="s">
        <v>1236</v>
      </c>
      <c r="N1195" s="34">
        <v>45855</v>
      </c>
      <c r="O1195" s="41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42"/>
      <c r="U1195" s="25" t="s">
        <v>19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1135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209"/>
        <v>0</v>
      </c>
      <c r="M1196" s="25" t="s">
        <v>1236</v>
      </c>
      <c r="N1196" s="34">
        <v>45855</v>
      </c>
      <c r="O1196" s="41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42"/>
      <c r="U1196" s="25" t="s">
        <v>19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1135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209"/>
        <v>0</v>
      </c>
      <c r="M1197" s="25" t="s">
        <v>1236</v>
      </c>
      <c r="N1197" s="34">
        <v>45855</v>
      </c>
      <c r="O1197" s="41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42"/>
      <c r="U1197" s="25" t="s">
        <v>19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1135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209"/>
        <v>0</v>
      </c>
      <c r="M1198" s="25" t="s">
        <v>1919</v>
      </c>
      <c r="N1198" s="34">
        <v>45857</v>
      </c>
      <c r="O1198" s="41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42"/>
      <c r="U1198" s="25" t="s">
        <v>19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1135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209"/>
        <v>0</v>
      </c>
      <c r="M1199" s="25" t="s">
        <v>1156</v>
      </c>
      <c r="N1199" s="34">
        <v>45850</v>
      </c>
      <c r="O1199" s="41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42"/>
      <c r="U1199" s="25" t="s">
        <v>19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1135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209"/>
        <v>0</v>
      </c>
      <c r="M1200" s="25" t="s">
        <v>1156</v>
      </c>
      <c r="N1200" s="34">
        <v>45850</v>
      </c>
      <c r="O1200" s="41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42"/>
      <c r="U1200" s="25" t="s">
        <v>19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1135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209"/>
        <v>0</v>
      </c>
      <c r="M1201" s="25" t="s">
        <v>1160</v>
      </c>
      <c r="N1201" s="34">
        <v>45850</v>
      </c>
      <c r="O1201" s="41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42"/>
      <c r="U1201" s="25" t="s">
        <v>19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1135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209"/>
        <v>0</v>
      </c>
      <c r="M1202" s="25" t="s">
        <v>1160</v>
      </c>
      <c r="N1202" s="34">
        <v>45850</v>
      </c>
      <c r="O1202" s="41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42"/>
      <c r="U1202" s="25" t="s">
        <v>19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1135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209"/>
        <v>0</v>
      </c>
      <c r="M1203" s="25" t="s">
        <v>1156</v>
      </c>
      <c r="N1203" s="34">
        <v>45850</v>
      </c>
      <c r="O1203" s="41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42"/>
      <c r="U1203" s="25" t="s">
        <v>19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1135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209"/>
        <v>0</v>
      </c>
      <c r="M1204" s="25" t="s">
        <v>1157</v>
      </c>
      <c r="N1204" s="34">
        <v>45850</v>
      </c>
      <c r="O1204" s="41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42"/>
      <c r="U1204" s="25" t="s">
        <v>19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1135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209"/>
        <v>0</v>
      </c>
      <c r="M1205" s="25" t="s">
        <v>1152</v>
      </c>
      <c r="N1205" s="34">
        <v>45850</v>
      </c>
      <c r="O1205" s="41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42"/>
      <c r="U1205" s="25" t="s">
        <v>19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1135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209"/>
        <v>0</v>
      </c>
      <c r="M1206" s="25" t="s">
        <v>1158</v>
      </c>
      <c r="N1206" s="34">
        <v>45850</v>
      </c>
      <c r="O1206" s="41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42"/>
      <c r="U1206" s="25" t="s">
        <v>19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1135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209"/>
        <v>0</v>
      </c>
      <c r="M1207" s="25" t="s">
        <v>2233</v>
      </c>
      <c r="N1207" s="34">
        <v>45871</v>
      </c>
      <c r="O1207" s="41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42" t="s">
        <v>2234</v>
      </c>
      <c r="U1207" s="25" t="s">
        <v>19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1161</v>
      </c>
      <c r="N1208" s="34">
        <v>45850</v>
      </c>
      <c r="O1208" s="41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42"/>
      <c r="U1208" s="25" t="s">
        <v>512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1165</v>
      </c>
      <c r="N1209" s="34">
        <v>45852</v>
      </c>
      <c r="O1209" s="41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42"/>
      <c r="U1209" s="25" t="s">
        <v>2387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1228</v>
      </c>
      <c r="N1210" s="34">
        <v>45854</v>
      </c>
      <c r="O1210" s="41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42"/>
      <c r="U1210" s="25" t="s">
        <v>2387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1164</v>
      </c>
      <c r="N1211" s="34">
        <v>45850</v>
      </c>
      <c r="O1211" s="41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42"/>
      <c r="U1211" s="25" t="s">
        <v>2387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1170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2146</v>
      </c>
      <c r="N1212" s="34">
        <v>45867</v>
      </c>
      <c r="O1212" s="41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42" t="s">
        <v>1182</v>
      </c>
      <c r="U1212" s="25" t="s">
        <v>209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1170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2146</v>
      </c>
      <c r="N1213" s="34">
        <v>45867</v>
      </c>
      <c r="O1213" s="41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42" t="s">
        <v>1182</v>
      </c>
      <c r="U1213" s="25" t="s">
        <v>209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1170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2146</v>
      </c>
      <c r="N1214" s="34">
        <v>45867</v>
      </c>
      <c r="O1214" s="41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42" t="s">
        <v>1182</v>
      </c>
      <c r="U1214" s="25" t="s">
        <v>209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939</v>
      </c>
      <c r="I1215" s="25" t="s">
        <v>4365</v>
      </c>
      <c r="J1215" s="25">
        <v>1</v>
      </c>
      <c r="K1215" s="25">
        <v>1</v>
      </c>
      <c r="L1215" s="25">
        <f t="shared" si="209"/>
        <v>0</v>
      </c>
      <c r="M1215" s="25" t="s">
        <v>1227</v>
      </c>
      <c r="N1215" s="34">
        <v>45854</v>
      </c>
      <c r="O1215" s="41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42"/>
      <c r="U1215" s="25" t="s">
        <v>424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1210</v>
      </c>
      <c r="I1216" s="25" t="s">
        <v>4371</v>
      </c>
      <c r="J1216" s="25">
        <v>1</v>
      </c>
      <c r="K1216" s="25">
        <v>1</v>
      </c>
      <c r="L1216" s="25">
        <f t="shared" si="209"/>
        <v>0</v>
      </c>
      <c r="M1216" s="25" t="s">
        <v>1227</v>
      </c>
      <c r="N1216" s="34">
        <v>45854</v>
      </c>
      <c r="O1216" s="41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42"/>
      <c r="U1216" s="25" t="s">
        <v>424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1211</v>
      </c>
      <c r="I1217" s="25" t="s">
        <v>4372</v>
      </c>
      <c r="J1217" s="25">
        <v>1</v>
      </c>
      <c r="K1217" s="25">
        <v>1</v>
      </c>
      <c r="L1217" s="25">
        <f t="shared" si="209"/>
        <v>0</v>
      </c>
      <c r="M1217" s="25" t="s">
        <v>1227</v>
      </c>
      <c r="N1217" s="34">
        <v>45854</v>
      </c>
      <c r="O1217" s="41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42"/>
      <c r="U1217" s="25" t="s">
        <v>424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448</v>
      </c>
      <c r="I1218" s="25" t="s">
        <v>4373</v>
      </c>
      <c r="J1218" s="25">
        <v>1</v>
      </c>
      <c r="K1218" s="25">
        <v>1</v>
      </c>
      <c r="L1218" s="25">
        <f t="shared" si="209"/>
        <v>0</v>
      </c>
      <c r="M1218" s="25" t="s">
        <v>1921</v>
      </c>
      <c r="N1218" s="34">
        <v>45857</v>
      </c>
      <c r="O1218" s="41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42"/>
      <c r="U1218" s="25" t="s">
        <v>424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1212</v>
      </c>
      <c r="I1219" s="25" t="s">
        <v>4374</v>
      </c>
      <c r="J1219" s="25">
        <v>2</v>
      </c>
      <c r="K1219" s="25">
        <v>2</v>
      </c>
      <c r="L1219" s="25">
        <f t="shared" si="209"/>
        <v>0</v>
      </c>
      <c r="M1219" s="25" t="s">
        <v>1921</v>
      </c>
      <c r="N1219" s="34">
        <v>45857</v>
      </c>
      <c r="O1219" s="41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42"/>
      <c r="U1219" s="25" t="s">
        <v>424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1213</v>
      </c>
      <c r="I1220" s="25" t="s">
        <v>4375</v>
      </c>
      <c r="J1220" s="25">
        <v>2</v>
      </c>
      <c r="K1220" s="25">
        <v>2</v>
      </c>
      <c r="L1220" s="25">
        <f t="shared" si="209"/>
        <v>0</v>
      </c>
      <c r="M1220" s="25" t="s">
        <v>1921</v>
      </c>
      <c r="N1220" s="34">
        <v>45857</v>
      </c>
      <c r="O1220" s="41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42"/>
      <c r="U1220" s="25" t="s">
        <v>424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1214</v>
      </c>
      <c r="I1221" s="25" t="s">
        <v>4376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1921</v>
      </c>
      <c r="N1221" s="34">
        <v>45857</v>
      </c>
      <c r="O1221" s="41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42"/>
      <c r="U1221" s="25" t="s">
        <v>424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1216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1917</v>
      </c>
      <c r="N1222" s="34">
        <v>45857</v>
      </c>
      <c r="O1222" s="41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42"/>
      <c r="U1222" s="25" t="s">
        <v>493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1216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1917</v>
      </c>
      <c r="N1223" s="34">
        <v>45857</v>
      </c>
      <c r="O1223" s="41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42"/>
      <c r="U1223" s="25" t="s">
        <v>493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1216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1917</v>
      </c>
      <c r="N1224" s="34">
        <v>45857</v>
      </c>
      <c r="O1224" s="41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42"/>
      <c r="U1224" s="25" t="s">
        <v>493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1216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1917</v>
      </c>
      <c r="N1225" s="34">
        <v>45857</v>
      </c>
      <c r="O1225" s="41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42"/>
      <c r="U1225" s="25" t="s">
        <v>493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1217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1229</v>
      </c>
      <c r="N1226" s="34">
        <v>45854</v>
      </c>
      <c r="O1226" s="41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42"/>
      <c r="U1226" s="25" t="s">
        <v>493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1920</v>
      </c>
      <c r="N1227" s="34">
        <v>45857</v>
      </c>
      <c r="O1227" s="41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42" t="s">
        <v>1226</v>
      </c>
      <c r="U1227" s="25" t="s">
        <v>2033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1920</v>
      </c>
      <c r="N1228" s="34">
        <v>45857</v>
      </c>
      <c r="O1228" s="41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42" t="s">
        <v>1226</v>
      </c>
      <c r="U1228" s="25" t="s">
        <v>2033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1920</v>
      </c>
      <c r="N1229" s="34">
        <v>45857</v>
      </c>
      <c r="O1229" s="41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42" t="s">
        <v>1226</v>
      </c>
      <c r="U1229" s="25" t="s">
        <v>2033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1920</v>
      </c>
      <c r="N1230" s="34">
        <v>45857</v>
      </c>
      <c r="O1230" s="41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42"/>
      <c r="U1230" s="25" t="s">
        <v>2033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1920</v>
      </c>
      <c r="N1231" s="34">
        <v>45857</v>
      </c>
      <c r="O1231" s="41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42"/>
      <c r="U1231" s="25" t="s">
        <v>2033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2138</v>
      </c>
      <c r="N1232" s="34">
        <v>45867</v>
      </c>
      <c r="O1232" s="41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42"/>
      <c r="U1232" s="25" t="s">
        <v>2033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1925</v>
      </c>
      <c r="N1233" s="34">
        <v>45859</v>
      </c>
      <c r="O1233" s="41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42"/>
      <c r="U1233" s="25" t="s">
        <v>2033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1950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1952</v>
      </c>
      <c r="N1234" s="34">
        <v>45855</v>
      </c>
      <c r="O1234" s="41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42" t="s">
        <v>1953</v>
      </c>
      <c r="U1234" s="25" t="s">
        <v>209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1907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1947</v>
      </c>
      <c r="N1235" s="34">
        <v>45859</v>
      </c>
      <c r="O1235" s="41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42" t="s">
        <v>1948</v>
      </c>
      <c r="U1235" s="25" t="s">
        <v>611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1939</v>
      </c>
      <c r="N1236" s="34">
        <v>45859</v>
      </c>
      <c r="O1236" s="41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42"/>
      <c r="U1236" s="25" t="s">
        <v>2791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1915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216"/>
        <v>0</v>
      </c>
      <c r="M1237" s="25" t="s">
        <v>2004</v>
      </c>
      <c r="N1237" s="34">
        <v>45860</v>
      </c>
      <c r="O1237" s="41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42"/>
      <c r="U1237" s="25" t="s">
        <v>19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1915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216"/>
        <v>0</v>
      </c>
      <c r="M1238" s="25" t="s">
        <v>1930</v>
      </c>
      <c r="N1238" s="34">
        <v>45859</v>
      </c>
      <c r="O1238" s="41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42"/>
      <c r="U1238" s="25" t="s">
        <v>19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1915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216"/>
        <v>0</v>
      </c>
      <c r="M1239" s="25" t="s">
        <v>1942</v>
      </c>
      <c r="N1239" s="34">
        <v>45859</v>
      </c>
      <c r="O1239" s="41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42"/>
      <c r="U1239" s="25" t="s">
        <v>19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1915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216"/>
        <v>0</v>
      </c>
      <c r="M1240" s="25" t="s">
        <v>2007</v>
      </c>
      <c r="N1240" s="34">
        <v>45860</v>
      </c>
      <c r="O1240" s="41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42"/>
      <c r="U1240" s="25" t="s">
        <v>19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1915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216"/>
        <v>0</v>
      </c>
      <c r="M1241" s="25" t="s">
        <v>1942</v>
      </c>
      <c r="N1241" s="34">
        <v>45859</v>
      </c>
      <c r="O1241" s="41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42"/>
      <c r="U1241" s="25" t="s">
        <v>19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1915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216"/>
        <v>0</v>
      </c>
      <c r="M1242" s="25" t="s">
        <v>1943</v>
      </c>
      <c r="N1242" s="34">
        <v>45859</v>
      </c>
      <c r="O1242" s="41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42"/>
      <c r="U1242" s="25" t="s">
        <v>19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1915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216"/>
        <v>0</v>
      </c>
      <c r="M1243" s="25" t="s">
        <v>2007</v>
      </c>
      <c r="N1243" s="34">
        <v>45860</v>
      </c>
      <c r="O1243" s="41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42"/>
      <c r="U1243" s="25" t="s">
        <v>19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1915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216"/>
        <v>0</v>
      </c>
      <c r="M1244" s="25" t="s">
        <v>2007</v>
      </c>
      <c r="N1244" s="34">
        <v>45860</v>
      </c>
      <c r="O1244" s="41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42"/>
      <c r="U1244" s="25" t="s">
        <v>19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1915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216"/>
        <v>0</v>
      </c>
      <c r="M1245" s="25" t="s">
        <v>1923</v>
      </c>
      <c r="N1245" s="34">
        <v>45857</v>
      </c>
      <c r="O1245" s="41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42"/>
      <c r="U1245" s="25" t="s">
        <v>19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1915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216"/>
        <v>0</v>
      </c>
      <c r="M1246" s="25" t="s">
        <v>1942</v>
      </c>
      <c r="N1246" s="34">
        <v>45859</v>
      </c>
      <c r="O1246" s="41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42"/>
      <c r="U1246" s="25" t="s">
        <v>19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1915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216"/>
        <v>0</v>
      </c>
      <c r="M1247" s="25" t="s">
        <v>2007</v>
      </c>
      <c r="N1247" s="34">
        <v>45860</v>
      </c>
      <c r="O1247" s="41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42"/>
      <c r="U1247" s="25" t="s">
        <v>19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1915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216"/>
        <v>0</v>
      </c>
      <c r="M1248" s="25" t="s">
        <v>1927</v>
      </c>
      <c r="N1248" s="34">
        <v>45859</v>
      </c>
      <c r="O1248" s="41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42"/>
      <c r="U1248" s="25" t="s">
        <v>19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1915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216"/>
        <v>0</v>
      </c>
      <c r="M1249" s="25" t="s">
        <v>1927</v>
      </c>
      <c r="N1249" s="34">
        <v>45859</v>
      </c>
      <c r="O1249" s="41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42"/>
      <c r="U1249" s="25" t="s">
        <v>19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1915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216"/>
        <v>0</v>
      </c>
      <c r="M1250" s="25" t="s">
        <v>1934</v>
      </c>
      <c r="N1250" s="34">
        <v>45859</v>
      </c>
      <c r="O1250" s="41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42"/>
      <c r="U1250" s="25" t="s">
        <v>19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1915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216"/>
        <v>0</v>
      </c>
      <c r="M1251" s="25" t="s">
        <v>1942</v>
      </c>
      <c r="N1251" s="34">
        <v>45859</v>
      </c>
      <c r="O1251" s="41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42"/>
      <c r="U1251" s="25" t="s">
        <v>19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1915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216"/>
        <v>0</v>
      </c>
      <c r="M1252" s="25" t="s">
        <v>1934</v>
      </c>
      <c r="N1252" s="34">
        <v>45859</v>
      </c>
      <c r="O1252" s="41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42"/>
      <c r="U1252" s="25" t="s">
        <v>19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1915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216"/>
        <v>0</v>
      </c>
      <c r="M1253" s="25" t="s">
        <v>1945</v>
      </c>
      <c r="N1253" s="34">
        <v>45859</v>
      </c>
      <c r="O1253" s="41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42"/>
      <c r="U1253" s="25" t="s">
        <v>19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1915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216"/>
        <v>0</v>
      </c>
      <c r="M1254" s="25" t="s">
        <v>2007</v>
      </c>
      <c r="N1254" s="34">
        <v>45860</v>
      </c>
      <c r="O1254" s="41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42"/>
      <c r="U1254" s="25" t="s">
        <v>19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1915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216"/>
        <v>0</v>
      </c>
      <c r="M1255" s="25" t="s">
        <v>1942</v>
      </c>
      <c r="N1255" s="34">
        <v>45859</v>
      </c>
      <c r="O1255" s="41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42"/>
      <c r="U1255" s="25" t="s">
        <v>19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1915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216"/>
        <v>0</v>
      </c>
      <c r="M1256" s="25" t="s">
        <v>2005</v>
      </c>
      <c r="N1256" s="34">
        <v>45860</v>
      </c>
      <c r="O1256" s="41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42"/>
      <c r="U1256" s="25" t="s">
        <v>19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1915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216"/>
        <v>0</v>
      </c>
      <c r="M1257" s="25" t="s">
        <v>1946</v>
      </c>
      <c r="N1257" s="34">
        <v>45859</v>
      </c>
      <c r="O1257" s="41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42" t="s">
        <v>610</v>
      </c>
      <c r="U1257" s="25" t="s">
        <v>19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1915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216"/>
        <v>0</v>
      </c>
      <c r="M1258" s="25" t="s">
        <v>2007</v>
      </c>
      <c r="N1258" s="34">
        <v>45860</v>
      </c>
      <c r="O1258" s="41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42"/>
      <c r="U1258" s="25" t="s">
        <v>19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1915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216"/>
        <v>0</v>
      </c>
      <c r="M1259" s="25" t="s">
        <v>1924</v>
      </c>
      <c r="N1259" s="34">
        <v>45857</v>
      </c>
      <c r="O1259" s="41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42"/>
      <c r="U1259" s="25" t="s">
        <v>19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1915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216"/>
        <v>0</v>
      </c>
      <c r="M1260" s="25" t="s">
        <v>1945</v>
      </c>
      <c r="N1260" s="34">
        <v>45859</v>
      </c>
      <c r="O1260" s="41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42"/>
      <c r="U1260" s="25" t="s">
        <v>19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1915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216"/>
        <v>0</v>
      </c>
      <c r="M1261" s="25" t="s">
        <v>1946</v>
      </c>
      <c r="N1261" s="34">
        <v>45859</v>
      </c>
      <c r="O1261" s="41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42" t="s">
        <v>610</v>
      </c>
      <c r="U1261" s="25" t="s">
        <v>19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1915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216"/>
        <v>0</v>
      </c>
      <c r="M1262" s="25" t="s">
        <v>1945</v>
      </c>
      <c r="N1262" s="34">
        <v>45859</v>
      </c>
      <c r="O1262" s="41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42"/>
      <c r="U1262" s="25" t="s">
        <v>19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1915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216"/>
        <v>0</v>
      </c>
      <c r="M1263" s="25" t="s">
        <v>1945</v>
      </c>
      <c r="N1263" s="34">
        <v>45859</v>
      </c>
      <c r="O1263" s="41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42"/>
      <c r="U1263" s="25" t="s">
        <v>19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1915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216"/>
        <v>0</v>
      </c>
      <c r="M1264" s="25" t="s">
        <v>1924</v>
      </c>
      <c r="N1264" s="34">
        <v>45857</v>
      </c>
      <c r="O1264" s="41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42"/>
      <c r="U1264" s="25" t="s">
        <v>19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1915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216"/>
        <v>0</v>
      </c>
      <c r="M1265" s="25" t="s">
        <v>1945</v>
      </c>
      <c r="N1265" s="34">
        <v>45859</v>
      </c>
      <c r="O1265" s="41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42"/>
      <c r="U1265" s="25" t="s">
        <v>19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1915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216"/>
        <v>0</v>
      </c>
      <c r="M1266" s="25" t="s">
        <v>1924</v>
      </c>
      <c r="N1266" s="34">
        <v>45857</v>
      </c>
      <c r="O1266" s="41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42"/>
      <c r="U1266" s="25" t="s">
        <v>19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1915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216"/>
        <v>0</v>
      </c>
      <c r="M1267" s="25" t="s">
        <v>1924</v>
      </c>
      <c r="N1267" s="34">
        <v>45857</v>
      </c>
      <c r="O1267" s="41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42"/>
      <c r="U1267" s="25" t="s">
        <v>19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1915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216"/>
        <v>0</v>
      </c>
      <c r="M1268" s="25" t="s">
        <v>1926</v>
      </c>
      <c r="N1268" s="34">
        <v>45859</v>
      </c>
      <c r="O1268" s="41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42"/>
      <c r="U1268" s="25" t="s">
        <v>19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1915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216"/>
        <v>0</v>
      </c>
      <c r="M1269" s="25" t="s">
        <v>1943</v>
      </c>
      <c r="N1269" s="34">
        <v>45859</v>
      </c>
      <c r="O1269" s="41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42"/>
      <c r="U1269" s="25" t="s">
        <v>19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1915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216"/>
        <v>0</v>
      </c>
      <c r="M1270" s="25" t="s">
        <v>1945</v>
      </c>
      <c r="N1270" s="34">
        <v>45859</v>
      </c>
      <c r="O1270" s="41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42"/>
      <c r="U1270" s="25" t="s">
        <v>19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1915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216"/>
        <v>0</v>
      </c>
      <c r="M1271" s="25" t="s">
        <v>1924</v>
      </c>
      <c r="N1271" s="34">
        <v>45857</v>
      </c>
      <c r="O1271" s="41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42"/>
      <c r="U1271" s="25" t="s">
        <v>19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1915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216"/>
        <v>0</v>
      </c>
      <c r="M1272" s="25" t="s">
        <v>2013</v>
      </c>
      <c r="N1272" s="34">
        <v>45860</v>
      </c>
      <c r="O1272" s="41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42"/>
      <c r="U1272" s="25" t="s">
        <v>19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1915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216"/>
        <v>0</v>
      </c>
      <c r="M1273" s="25" t="s">
        <v>2013</v>
      </c>
      <c r="N1273" s="34">
        <v>45860</v>
      </c>
      <c r="O1273" s="41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42"/>
      <c r="U1273" s="25" t="s">
        <v>19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1915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216"/>
        <v>0</v>
      </c>
      <c r="M1274" s="25" t="s">
        <v>1935</v>
      </c>
      <c r="N1274" s="34">
        <v>45859</v>
      </c>
      <c r="O1274" s="41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42"/>
      <c r="U1274" s="25" t="s">
        <v>19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1915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216"/>
        <v>0</v>
      </c>
      <c r="M1275" s="25" t="s">
        <v>1940</v>
      </c>
      <c r="N1275" s="34">
        <v>45859</v>
      </c>
      <c r="O1275" s="41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42"/>
      <c r="U1275" s="25" t="s">
        <v>19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1915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216"/>
        <v>0</v>
      </c>
      <c r="M1276" s="25" t="s">
        <v>1944</v>
      </c>
      <c r="N1276" s="34">
        <v>45859</v>
      </c>
      <c r="O1276" s="41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42"/>
      <c r="U1276" s="25" t="s">
        <v>19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1915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216"/>
        <v>0</v>
      </c>
      <c r="M1277" s="25" t="s">
        <v>1940</v>
      </c>
      <c r="N1277" s="34">
        <v>45859</v>
      </c>
      <c r="O1277" s="41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42"/>
      <c r="U1277" s="25" t="s">
        <v>19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1915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216"/>
        <v>0</v>
      </c>
      <c r="M1278" s="25" t="s">
        <v>1924</v>
      </c>
      <c r="N1278" s="34">
        <v>45857</v>
      </c>
      <c r="O1278" s="41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42"/>
      <c r="U1278" s="25" t="s">
        <v>19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1915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216"/>
        <v>0</v>
      </c>
      <c r="M1279" s="25" t="s">
        <v>1934</v>
      </c>
      <c r="N1279" s="34">
        <v>45859</v>
      </c>
      <c r="O1279" s="41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42"/>
      <c r="U1279" s="25" t="s">
        <v>19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1915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216"/>
        <v>0</v>
      </c>
      <c r="M1280" s="25" t="s">
        <v>1924</v>
      </c>
      <c r="N1280" s="34">
        <v>45857</v>
      </c>
      <c r="O1280" s="41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42"/>
      <c r="U1280" s="25" t="s">
        <v>19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1915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216"/>
        <v>0</v>
      </c>
      <c r="M1281" s="25" t="s">
        <v>1940</v>
      </c>
      <c r="N1281" s="34">
        <v>45859</v>
      </c>
      <c r="O1281" s="41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42"/>
      <c r="U1281" s="25" t="s">
        <v>19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1915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216"/>
        <v>0</v>
      </c>
      <c r="M1282" s="25" t="s">
        <v>1932</v>
      </c>
      <c r="N1282" s="34">
        <v>45859</v>
      </c>
      <c r="O1282" s="41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42"/>
      <c r="U1282" s="25" t="s">
        <v>19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1915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216"/>
        <v>0</v>
      </c>
      <c r="M1283" s="25" t="s">
        <v>1935</v>
      </c>
      <c r="N1283" s="34">
        <v>45859</v>
      </c>
      <c r="O1283" s="41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42"/>
      <c r="U1283" s="25" t="s">
        <v>19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1915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216"/>
        <v>0</v>
      </c>
      <c r="M1284" s="25" t="s">
        <v>1923</v>
      </c>
      <c r="N1284" s="34">
        <v>45857</v>
      </c>
      <c r="O1284" s="41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42"/>
      <c r="U1284" s="25" t="s">
        <v>19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1915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1945</v>
      </c>
      <c r="N1285" s="34">
        <v>45859</v>
      </c>
      <c r="O1285" s="41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42"/>
      <c r="U1285" s="25" t="s">
        <v>19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1915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224"/>
        <v>0</v>
      </c>
      <c r="M1286" s="25" t="s">
        <v>1924</v>
      </c>
      <c r="N1286" s="34">
        <v>45857</v>
      </c>
      <c r="O1286" s="41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42"/>
      <c r="U1286" s="25" t="s">
        <v>19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1915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224"/>
        <v>0</v>
      </c>
      <c r="M1287" s="25" t="s">
        <v>1924</v>
      </c>
      <c r="N1287" s="34">
        <v>45857</v>
      </c>
      <c r="O1287" s="41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42"/>
      <c r="U1287" s="25" t="s">
        <v>19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1915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224"/>
        <v>0</v>
      </c>
      <c r="M1288" s="25" t="s">
        <v>2080</v>
      </c>
      <c r="N1288" s="34">
        <v>45867</v>
      </c>
      <c r="O1288" s="41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42" t="s">
        <v>610</v>
      </c>
      <c r="U1288" s="25" t="s">
        <v>19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1915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224"/>
        <v>0</v>
      </c>
      <c r="M1289" s="25" t="s">
        <v>1932</v>
      </c>
      <c r="N1289" s="34">
        <v>45859</v>
      </c>
      <c r="O1289" s="41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42"/>
      <c r="U1289" s="25" t="s">
        <v>19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1915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224"/>
        <v>0</v>
      </c>
      <c r="M1290" s="25" t="s">
        <v>1944</v>
      </c>
      <c r="N1290" s="34">
        <v>45859</v>
      </c>
      <c r="O1290" s="41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42"/>
      <c r="U1290" s="25" t="s">
        <v>19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1915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224"/>
        <v>0</v>
      </c>
      <c r="M1291" s="25" t="s">
        <v>2097</v>
      </c>
      <c r="N1291" s="34">
        <v>45868</v>
      </c>
      <c r="O1291" s="41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42"/>
      <c r="U1291" s="25" t="s">
        <v>19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1915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224"/>
        <v>0</v>
      </c>
      <c r="M1292" s="25" t="s">
        <v>1924</v>
      </c>
      <c r="N1292" s="34">
        <v>45857</v>
      </c>
      <c r="O1292" s="41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42"/>
      <c r="U1292" s="25" t="s">
        <v>19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1915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224"/>
        <v>0</v>
      </c>
      <c r="M1293" s="25" t="s">
        <v>1934</v>
      </c>
      <c r="N1293" s="34">
        <v>45859</v>
      </c>
      <c r="O1293" s="41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42"/>
      <c r="U1293" s="25" t="s">
        <v>19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1915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224"/>
        <v>0</v>
      </c>
      <c r="M1294" s="25" t="s">
        <v>2006</v>
      </c>
      <c r="N1294" s="34">
        <v>45860</v>
      </c>
      <c r="O1294" s="41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42"/>
      <c r="U1294" s="25" t="s">
        <v>19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1915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224"/>
        <v>0</v>
      </c>
      <c r="M1295" s="25" t="s">
        <v>1943</v>
      </c>
      <c r="N1295" s="34">
        <v>45859</v>
      </c>
      <c r="O1295" s="41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42"/>
      <c r="U1295" s="25" t="s">
        <v>19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1915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224"/>
        <v>0</v>
      </c>
      <c r="M1296" s="25" t="s">
        <v>1931</v>
      </c>
      <c r="N1296" s="34">
        <v>45859</v>
      </c>
      <c r="O1296" s="41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42"/>
      <c r="U1296" s="25" t="s">
        <v>19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1915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224"/>
        <v>0</v>
      </c>
      <c r="M1297" s="25" t="s">
        <v>1941</v>
      </c>
      <c r="N1297" s="34">
        <v>45859</v>
      </c>
      <c r="O1297" s="41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42"/>
      <c r="U1297" s="25" t="s">
        <v>19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1915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224"/>
        <v>0</v>
      </c>
      <c r="M1298" s="25" t="s">
        <v>2140</v>
      </c>
      <c r="N1298" s="34">
        <v>45867</v>
      </c>
      <c r="O1298" s="41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42"/>
      <c r="U1298" s="25" t="s">
        <v>19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1915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224"/>
        <v>0</v>
      </c>
      <c r="M1299" s="25" t="s">
        <v>2453</v>
      </c>
      <c r="N1299" s="34">
        <v>45888</v>
      </c>
      <c r="O1299" s="41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42" t="s">
        <v>2456</v>
      </c>
      <c r="U1299" s="25" t="s">
        <v>19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1915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224"/>
        <v>0</v>
      </c>
      <c r="M1300" s="25" t="s">
        <v>1932</v>
      </c>
      <c r="N1300" s="34">
        <v>45859</v>
      </c>
      <c r="O1300" s="41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42"/>
      <c r="U1300" s="25" t="s">
        <v>19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1915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224"/>
        <v>0</v>
      </c>
      <c r="M1301" s="25" t="s">
        <v>1940</v>
      </c>
      <c r="N1301" s="34">
        <v>45859</v>
      </c>
      <c r="O1301" s="41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42"/>
      <c r="U1301" s="25" t="s">
        <v>19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1915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224"/>
        <v>0</v>
      </c>
      <c r="M1302" s="25" t="s">
        <v>1940</v>
      </c>
      <c r="N1302" s="34">
        <v>45859</v>
      </c>
      <c r="O1302" s="41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42"/>
      <c r="U1302" s="25" t="s">
        <v>19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1915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224"/>
        <v>0</v>
      </c>
      <c r="M1303" s="25" t="s">
        <v>1943</v>
      </c>
      <c r="N1303" s="34">
        <v>45859</v>
      </c>
      <c r="O1303" s="41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42"/>
      <c r="U1303" s="25" t="s">
        <v>19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1915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224"/>
        <v>0</v>
      </c>
      <c r="M1304" s="25" t="s">
        <v>1923</v>
      </c>
      <c r="N1304" s="34">
        <v>45857</v>
      </c>
      <c r="O1304" s="41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42"/>
      <c r="U1304" s="25" t="s">
        <v>19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1915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224"/>
        <v>0</v>
      </c>
      <c r="M1305" s="25" t="s">
        <v>1940</v>
      </c>
      <c r="N1305" s="34">
        <v>45859</v>
      </c>
      <c r="O1305" s="41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42"/>
      <c r="U1305" s="25" t="s">
        <v>19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1915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224"/>
        <v>0</v>
      </c>
      <c r="M1306" s="25" t="s">
        <v>2013</v>
      </c>
      <c r="N1306" s="34">
        <v>45860</v>
      </c>
      <c r="O1306" s="41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42"/>
      <c r="U1306" s="25" t="s">
        <v>19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1915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224"/>
        <v>0</v>
      </c>
      <c r="M1307" s="25" t="s">
        <v>1938</v>
      </c>
      <c r="N1307" s="34">
        <v>45859</v>
      </c>
      <c r="O1307" s="41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42"/>
      <c r="U1307" s="25" t="s">
        <v>19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1915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224"/>
        <v>0</v>
      </c>
      <c r="M1308" s="25" t="s">
        <v>2003</v>
      </c>
      <c r="N1308" s="34">
        <v>45860</v>
      </c>
      <c r="O1308" s="41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42"/>
      <c r="U1308" s="25" t="s">
        <v>19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1915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224"/>
        <v>0</v>
      </c>
      <c r="M1309" s="25" t="s">
        <v>1923</v>
      </c>
      <c r="N1309" s="34">
        <v>45857</v>
      </c>
      <c r="O1309" s="41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42"/>
      <c r="U1309" s="25" t="s">
        <v>19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1915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224"/>
        <v>0</v>
      </c>
      <c r="M1310" s="25" t="s">
        <v>1942</v>
      </c>
      <c r="N1310" s="34">
        <v>45859</v>
      </c>
      <c r="O1310" s="41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42"/>
      <c r="U1310" s="25" t="s">
        <v>19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1915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224"/>
        <v>0</v>
      </c>
      <c r="M1311" s="25" t="s">
        <v>2006</v>
      </c>
      <c r="N1311" s="34">
        <v>45860</v>
      </c>
      <c r="O1311" s="41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42"/>
      <c r="U1311" s="25" t="s">
        <v>19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1915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224"/>
        <v>0</v>
      </c>
      <c r="M1312" s="25" t="s">
        <v>1941</v>
      </c>
      <c r="N1312" s="34">
        <v>45859</v>
      </c>
      <c r="O1312" s="41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42"/>
      <c r="U1312" s="25" t="s">
        <v>19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1915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224"/>
        <v>0</v>
      </c>
      <c r="M1313" s="25" t="s">
        <v>1923</v>
      </c>
      <c r="N1313" s="34">
        <v>45857</v>
      </c>
      <c r="O1313" s="41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42"/>
      <c r="U1313" s="25" t="s">
        <v>19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1915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224"/>
        <v>0</v>
      </c>
      <c r="M1314" s="25" t="s">
        <v>1924</v>
      </c>
      <c r="N1314" s="34">
        <v>45857</v>
      </c>
      <c r="O1314" s="41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42"/>
      <c r="U1314" s="25" t="s">
        <v>19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1915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224"/>
        <v>0</v>
      </c>
      <c r="M1315" s="25" t="s">
        <v>1923</v>
      </c>
      <c r="N1315" s="34">
        <v>45857</v>
      </c>
      <c r="O1315" s="41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42"/>
      <c r="U1315" s="25" t="s">
        <v>19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1915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224"/>
        <v>0</v>
      </c>
      <c r="M1316" s="25" t="s">
        <v>1924</v>
      </c>
      <c r="N1316" s="34">
        <v>45857</v>
      </c>
      <c r="O1316" s="41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42"/>
      <c r="U1316" s="25" t="s">
        <v>19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1915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224"/>
        <v>0</v>
      </c>
      <c r="M1317" s="25" t="s">
        <v>1928</v>
      </c>
      <c r="N1317" s="34">
        <v>45859</v>
      </c>
      <c r="O1317" s="41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42"/>
      <c r="U1317" s="25" t="s">
        <v>19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1915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224"/>
        <v>0</v>
      </c>
      <c r="M1318" s="25" t="s">
        <v>1924</v>
      </c>
      <c r="N1318" s="34">
        <v>45857</v>
      </c>
      <c r="O1318" s="41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42"/>
      <c r="U1318" s="25" t="s">
        <v>19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1915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224"/>
        <v>0</v>
      </c>
      <c r="M1319" s="25" t="s">
        <v>1928</v>
      </c>
      <c r="N1319" s="34">
        <v>45859</v>
      </c>
      <c r="O1319" s="41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42"/>
      <c r="U1319" s="25" t="s">
        <v>19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1915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224"/>
        <v>0</v>
      </c>
      <c r="M1320" s="25" t="s">
        <v>1933</v>
      </c>
      <c r="N1320" s="34">
        <v>45859</v>
      </c>
      <c r="O1320" s="41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42"/>
      <c r="U1320" s="25" t="s">
        <v>19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1915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224"/>
        <v>0</v>
      </c>
      <c r="M1321" s="25" t="s">
        <v>1933</v>
      </c>
      <c r="N1321" s="34">
        <v>45859</v>
      </c>
      <c r="O1321" s="41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42"/>
      <c r="U1321" s="25" t="s">
        <v>19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1915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224"/>
        <v>0</v>
      </c>
      <c r="M1322" s="25" t="s">
        <v>1924</v>
      </c>
      <c r="N1322" s="34">
        <v>45857</v>
      </c>
      <c r="O1322" s="41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42"/>
      <c r="U1322" s="25" t="s">
        <v>19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1915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224"/>
        <v>0</v>
      </c>
      <c r="M1323" s="25" t="s">
        <v>1924</v>
      </c>
      <c r="N1323" s="34">
        <v>45857</v>
      </c>
      <c r="O1323" s="41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42"/>
      <c r="U1323" s="25" t="s">
        <v>19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1915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224"/>
        <v>0</v>
      </c>
      <c r="M1324" s="25" t="s">
        <v>1923</v>
      </c>
      <c r="N1324" s="34">
        <v>45857</v>
      </c>
      <c r="O1324" s="41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42"/>
      <c r="U1324" s="25" t="s">
        <v>19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1915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224"/>
        <v>0</v>
      </c>
      <c r="M1325" s="25" t="s">
        <v>1923</v>
      </c>
      <c r="N1325" s="34">
        <v>45857</v>
      </c>
      <c r="O1325" s="41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42"/>
      <c r="U1325" s="25" t="s">
        <v>19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1915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224"/>
        <v>0</v>
      </c>
      <c r="M1326" s="25" t="s">
        <v>1931</v>
      </c>
      <c r="N1326" s="34">
        <v>45859</v>
      </c>
      <c r="O1326" s="41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42"/>
      <c r="U1326" s="25" t="s">
        <v>19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1915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224"/>
        <v>0</v>
      </c>
      <c r="M1327" s="25" t="s">
        <v>1937</v>
      </c>
      <c r="N1327" s="34">
        <v>45859</v>
      </c>
      <c r="O1327" s="41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42"/>
      <c r="U1327" s="25" t="s">
        <v>19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1915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224"/>
        <v>0</v>
      </c>
      <c r="M1328" s="25" t="s">
        <v>1928</v>
      </c>
      <c r="N1328" s="34">
        <v>45859</v>
      </c>
      <c r="O1328" s="41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42"/>
      <c r="U1328" s="25" t="s">
        <v>19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1915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224"/>
        <v>0</v>
      </c>
      <c r="M1329" s="25" t="s">
        <v>1928</v>
      </c>
      <c r="N1329" s="34">
        <v>45859</v>
      </c>
      <c r="O1329" s="41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42"/>
      <c r="U1329" s="25" t="s">
        <v>19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1915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224"/>
        <v>0</v>
      </c>
      <c r="M1330" s="25" t="s">
        <v>1928</v>
      </c>
      <c r="N1330" s="34">
        <v>45859</v>
      </c>
      <c r="O1330" s="41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42"/>
      <c r="U1330" s="25" t="s">
        <v>19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1915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224"/>
        <v>0</v>
      </c>
      <c r="M1331" s="25" t="s">
        <v>1931</v>
      </c>
      <c r="N1331" s="34">
        <v>45859</v>
      </c>
      <c r="O1331" s="41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42"/>
      <c r="U1331" s="25" t="s">
        <v>19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1915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224"/>
        <v>0</v>
      </c>
      <c r="M1332" s="25" t="s">
        <v>1928</v>
      </c>
      <c r="N1332" s="34">
        <v>45859</v>
      </c>
      <c r="O1332" s="41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42"/>
      <c r="U1332" s="25" t="s">
        <v>19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1915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224"/>
        <v>0</v>
      </c>
      <c r="M1333" s="25" t="s">
        <v>1931</v>
      </c>
      <c r="N1333" s="34">
        <v>45859</v>
      </c>
      <c r="O1333" s="41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42"/>
      <c r="U1333" s="25" t="s">
        <v>19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1915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224"/>
        <v>0</v>
      </c>
      <c r="M1334" s="25" t="s">
        <v>1924</v>
      </c>
      <c r="N1334" s="34">
        <v>45857</v>
      </c>
      <c r="O1334" s="41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42"/>
      <c r="U1334" s="25" t="s">
        <v>19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1915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224"/>
        <v>0</v>
      </c>
      <c r="M1335" s="25" t="s">
        <v>1932</v>
      </c>
      <c r="N1335" s="34">
        <v>45859</v>
      </c>
      <c r="O1335" s="41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42"/>
      <c r="U1335" s="25" t="s">
        <v>19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1915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224"/>
        <v>0</v>
      </c>
      <c r="M1336" s="25" t="s">
        <v>1936</v>
      </c>
      <c r="N1336" s="34">
        <v>45859</v>
      </c>
      <c r="O1336" s="41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42"/>
      <c r="U1336" s="25" t="s">
        <v>19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1915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224"/>
        <v>0</v>
      </c>
      <c r="M1337" s="25" t="s">
        <v>1929</v>
      </c>
      <c r="N1337" s="34">
        <v>45859</v>
      </c>
      <c r="O1337" s="41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42"/>
      <c r="U1337" s="25" t="s">
        <v>19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1915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224"/>
        <v>0</v>
      </c>
      <c r="M1338" s="25" t="s">
        <v>2232</v>
      </c>
      <c r="N1338" s="34">
        <v>45871</v>
      </c>
      <c r="O1338" s="41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42" t="s">
        <v>2231</v>
      </c>
      <c r="U1338" s="25" t="s">
        <v>19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1915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224"/>
        <v>0</v>
      </c>
      <c r="M1339" s="25" t="s">
        <v>2473</v>
      </c>
      <c r="N1339" s="34">
        <v>45860</v>
      </c>
      <c r="O1339" s="41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42"/>
      <c r="U1339" s="25" t="s">
        <v>19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1915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224"/>
        <v>0</v>
      </c>
      <c r="M1340" s="25" t="s">
        <v>2232</v>
      </c>
      <c r="N1340" s="34">
        <v>45871</v>
      </c>
      <c r="O1340" s="41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42" t="s">
        <v>2231</v>
      </c>
      <c r="U1340" s="25" t="s">
        <v>19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1915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224"/>
        <v>0</v>
      </c>
      <c r="M1341" s="25" t="s">
        <v>1945</v>
      </c>
      <c r="N1341" s="34">
        <v>45859</v>
      </c>
      <c r="O1341" s="41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42"/>
      <c r="U1341" s="25" t="s">
        <v>19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1915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224"/>
        <v>0</v>
      </c>
      <c r="M1342" s="25" t="s">
        <v>1933</v>
      </c>
      <c r="N1342" s="34">
        <v>45859</v>
      </c>
      <c r="O1342" s="41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42"/>
      <c r="U1342" s="25" t="s">
        <v>19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1915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224"/>
        <v>0</v>
      </c>
      <c r="M1343" s="25" t="s">
        <v>1933</v>
      </c>
      <c r="N1343" s="34">
        <v>45859</v>
      </c>
      <c r="O1343" s="41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42"/>
      <c r="U1343" s="25" t="s">
        <v>19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1915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224"/>
        <v>0</v>
      </c>
      <c r="M1344" s="25" t="s">
        <v>1933</v>
      </c>
      <c r="N1344" s="34">
        <v>45859</v>
      </c>
      <c r="O1344" s="41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42"/>
      <c r="U1344" s="25" t="s">
        <v>19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1915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224"/>
        <v>0</v>
      </c>
      <c r="M1345" s="25" t="s">
        <v>2009</v>
      </c>
      <c r="N1345" s="34">
        <v>45860</v>
      </c>
      <c r="O1345" s="41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42"/>
      <c r="U1345" s="25" t="s">
        <v>19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1915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224"/>
        <v>0</v>
      </c>
      <c r="M1346" s="25" t="s">
        <v>1933</v>
      </c>
      <c r="N1346" s="34">
        <v>45859</v>
      </c>
      <c r="O1346" s="41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42"/>
      <c r="U1346" s="25" t="s">
        <v>19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1915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224"/>
        <v>0</v>
      </c>
      <c r="M1347" s="25" t="s">
        <v>2007</v>
      </c>
      <c r="N1347" s="34">
        <v>45860</v>
      </c>
      <c r="O1347" s="41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42"/>
      <c r="U1347" s="25" t="s">
        <v>19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1915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224"/>
        <v>0</v>
      </c>
      <c r="M1348" s="25" t="s">
        <v>2232</v>
      </c>
      <c r="N1348" s="34">
        <v>45871</v>
      </c>
      <c r="O1348" s="41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42" t="s">
        <v>2231</v>
      </c>
      <c r="U1348" s="25" t="s">
        <v>19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1915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2003</v>
      </c>
      <c r="N1349" s="34">
        <v>45860</v>
      </c>
      <c r="O1349" s="41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42"/>
      <c r="U1349" s="25" t="s">
        <v>19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1915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231"/>
        <v>0</v>
      </c>
      <c r="M1350" s="25" t="s">
        <v>1932</v>
      </c>
      <c r="N1350" s="34">
        <v>45859</v>
      </c>
      <c r="O1350" s="41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42"/>
      <c r="U1350" s="25" t="s">
        <v>19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1915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231"/>
        <v>0</v>
      </c>
      <c r="M1351" s="25" t="s">
        <v>2007</v>
      </c>
      <c r="N1351" s="34">
        <v>45860</v>
      </c>
      <c r="O1351" s="41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42"/>
      <c r="U1351" s="25" t="s">
        <v>19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1915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231"/>
        <v>0</v>
      </c>
      <c r="M1352" s="25" t="s">
        <v>2007</v>
      </c>
      <c r="N1352" s="34">
        <v>45860</v>
      </c>
      <c r="O1352" s="41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42"/>
      <c r="U1352" s="25" t="s">
        <v>19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1915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231"/>
        <v>0</v>
      </c>
      <c r="M1353" s="25" t="s">
        <v>2007</v>
      </c>
      <c r="N1353" s="34">
        <v>45860</v>
      </c>
      <c r="O1353" s="41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42"/>
      <c r="U1353" s="25" t="s">
        <v>19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1915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231"/>
        <v>0</v>
      </c>
      <c r="M1354" s="25" t="s">
        <v>1931</v>
      </c>
      <c r="N1354" s="34">
        <v>45859</v>
      </c>
      <c r="O1354" s="41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42"/>
      <c r="U1354" s="25" t="s">
        <v>19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1915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231"/>
        <v>0</v>
      </c>
      <c r="M1355" s="25" t="s">
        <v>1932</v>
      </c>
      <c r="N1355" s="34">
        <v>45859</v>
      </c>
      <c r="O1355" s="41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42"/>
      <c r="U1355" s="25" t="s">
        <v>19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1915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231"/>
        <v>0</v>
      </c>
      <c r="M1356" s="25" t="s">
        <v>2003</v>
      </c>
      <c r="N1356" s="34">
        <v>45860</v>
      </c>
      <c r="O1356" s="41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42"/>
      <c r="U1356" s="25" t="s">
        <v>19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1915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231"/>
        <v>0</v>
      </c>
      <c r="M1357" s="25" t="s">
        <v>1942</v>
      </c>
      <c r="N1357" s="34">
        <v>45859</v>
      </c>
      <c r="O1357" s="41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42"/>
      <c r="U1357" s="25" t="s">
        <v>19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1915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231"/>
        <v>0</v>
      </c>
      <c r="M1358" s="25" t="s">
        <v>2003</v>
      </c>
      <c r="N1358" s="34">
        <v>45860</v>
      </c>
      <c r="O1358" s="41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42"/>
      <c r="U1358" s="25" t="s">
        <v>19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1915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231"/>
        <v>0</v>
      </c>
      <c r="M1359" s="25" t="s">
        <v>2003</v>
      </c>
      <c r="N1359" s="34">
        <v>45860</v>
      </c>
      <c r="O1359" s="41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42"/>
      <c r="U1359" s="25" t="s">
        <v>19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1915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231"/>
        <v>0</v>
      </c>
      <c r="M1360" s="25" t="s">
        <v>1924</v>
      </c>
      <c r="N1360" s="34">
        <v>45857</v>
      </c>
      <c r="O1360" s="41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42"/>
      <c r="U1360" s="25" t="s">
        <v>19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1915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231"/>
        <v>0</v>
      </c>
      <c r="M1361" s="25" t="s">
        <v>1924</v>
      </c>
      <c r="N1361" s="34">
        <v>45857</v>
      </c>
      <c r="O1361" s="41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42"/>
      <c r="U1361" s="25" t="s">
        <v>19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1915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231"/>
        <v>0</v>
      </c>
      <c r="M1362" s="25" t="s">
        <v>1922</v>
      </c>
      <c r="N1362" s="34">
        <v>45857</v>
      </c>
      <c r="O1362" s="41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42"/>
      <c r="U1362" s="25" t="s">
        <v>19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1915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231"/>
        <v>0</v>
      </c>
      <c r="M1363" s="25" t="s">
        <v>2112</v>
      </c>
      <c r="N1363" s="34">
        <v>45866</v>
      </c>
      <c r="O1363" s="41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42" t="s">
        <v>1949</v>
      </c>
      <c r="U1363" s="25" t="s">
        <v>19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1915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231"/>
        <v>0</v>
      </c>
      <c r="M1364" s="25" t="s">
        <v>2541</v>
      </c>
      <c r="N1364" s="34">
        <v>45892</v>
      </c>
      <c r="O1364" s="41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42" t="s">
        <v>1949</v>
      </c>
      <c r="U1364" s="25" t="s">
        <v>19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1915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231"/>
        <v>0</v>
      </c>
      <c r="M1365" s="25" t="s">
        <v>1924</v>
      </c>
      <c r="N1365" s="34">
        <v>45857</v>
      </c>
      <c r="O1365" s="41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42"/>
      <c r="U1365" s="25" t="s">
        <v>19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1915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231"/>
        <v>0</v>
      </c>
      <c r="M1366" s="25" t="s">
        <v>2232</v>
      </c>
      <c r="N1366" s="34">
        <v>45871</v>
      </c>
      <c r="O1366" s="41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42" t="s">
        <v>2231</v>
      </c>
      <c r="U1366" s="25" t="s">
        <v>19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1915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231"/>
        <v>0</v>
      </c>
      <c r="M1367" s="25" t="s">
        <v>1942</v>
      </c>
      <c r="N1367" s="34">
        <v>45859</v>
      </c>
      <c r="O1367" s="41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42"/>
      <c r="U1367" s="25" t="s">
        <v>19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1915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231"/>
        <v>0</v>
      </c>
      <c r="M1368" s="25" t="s">
        <v>1931</v>
      </c>
      <c r="N1368" s="34">
        <v>45859</v>
      </c>
      <c r="O1368" s="41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42"/>
      <c r="U1368" s="25" t="s">
        <v>19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1915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231"/>
        <v>0</v>
      </c>
      <c r="M1369" s="25" t="s">
        <v>1946</v>
      </c>
      <c r="N1369" s="34">
        <v>45859</v>
      </c>
      <c r="O1369" s="41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42" t="s">
        <v>610</v>
      </c>
      <c r="U1369" s="25" t="s">
        <v>19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1915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231"/>
        <v>0</v>
      </c>
      <c r="M1370" s="25" t="s">
        <v>2139</v>
      </c>
      <c r="N1370" s="34">
        <v>45867</v>
      </c>
      <c r="O1370" s="41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42"/>
      <c r="U1370" s="25" t="s">
        <v>19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1915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231"/>
        <v>0</v>
      </c>
      <c r="M1371" s="25" t="s">
        <v>1942</v>
      </c>
      <c r="N1371" s="34">
        <v>45859</v>
      </c>
      <c r="O1371" s="41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42"/>
      <c r="U1371" s="25" t="s">
        <v>19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1915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231"/>
        <v>0</v>
      </c>
      <c r="M1372" s="25" t="s">
        <v>1923</v>
      </c>
      <c r="N1372" s="34">
        <v>45857</v>
      </c>
      <c r="O1372" s="41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42"/>
      <c r="U1372" s="25" t="s">
        <v>19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1916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231"/>
        <v>0</v>
      </c>
      <c r="M1373" s="25" t="s">
        <v>2010</v>
      </c>
      <c r="N1373" s="34">
        <v>45860</v>
      </c>
      <c r="O1373" s="41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42"/>
      <c r="U1373" s="25" t="s">
        <v>19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1916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231"/>
        <v>0</v>
      </c>
      <c r="M1374" s="25" t="s">
        <v>2010</v>
      </c>
      <c r="N1374" s="34">
        <v>45860</v>
      </c>
      <c r="O1374" s="41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42"/>
      <c r="U1374" s="25" t="s">
        <v>19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1916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231"/>
        <v>0</v>
      </c>
      <c r="M1375" s="25" t="s">
        <v>2011</v>
      </c>
      <c r="N1375" s="34">
        <v>45860</v>
      </c>
      <c r="O1375" s="41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42"/>
      <c r="U1375" s="25" t="s">
        <v>19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1916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231"/>
        <v>0</v>
      </c>
      <c r="M1376" s="25" t="s">
        <v>2011</v>
      </c>
      <c r="N1376" s="34">
        <v>45860</v>
      </c>
      <c r="O1376" s="41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42"/>
      <c r="U1376" s="25" t="s">
        <v>19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1916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231"/>
        <v>0</v>
      </c>
      <c r="M1377" s="25" t="s">
        <v>2011</v>
      </c>
      <c r="N1377" s="34">
        <v>45860</v>
      </c>
      <c r="O1377" s="41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42"/>
      <c r="U1377" s="25" t="s">
        <v>19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1916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231"/>
        <v>0</v>
      </c>
      <c r="M1378" s="25" t="s">
        <v>2011</v>
      </c>
      <c r="N1378" s="34">
        <v>45860</v>
      </c>
      <c r="O1378" s="41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42"/>
      <c r="U1378" s="25" t="s">
        <v>19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1916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231"/>
        <v>0</v>
      </c>
      <c r="M1379" s="25" t="s">
        <v>2011</v>
      </c>
      <c r="N1379" s="34">
        <v>45860</v>
      </c>
      <c r="O1379" s="41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42"/>
      <c r="U1379" s="25" t="s">
        <v>19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1916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231"/>
        <v>0</v>
      </c>
      <c r="M1380" s="25" t="s">
        <v>2011</v>
      </c>
      <c r="N1380" s="34">
        <v>45860</v>
      </c>
      <c r="O1380" s="41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42"/>
      <c r="U1380" s="25" t="s">
        <v>19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1916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231"/>
        <v>0</v>
      </c>
      <c r="M1381" s="25" t="s">
        <v>2011</v>
      </c>
      <c r="N1381" s="34">
        <v>45860</v>
      </c>
      <c r="O1381" s="41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42"/>
      <c r="U1381" s="25" t="s">
        <v>19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1956</v>
      </c>
      <c r="C1382" s="34" t="s">
        <v>1956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231"/>
        <v>0</v>
      </c>
      <c r="M1382" s="25" t="s">
        <v>3298</v>
      </c>
      <c r="N1382" s="34">
        <v>45901</v>
      </c>
      <c r="O1382" s="41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42"/>
      <c r="U1382" s="25" t="s">
        <v>19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1956</v>
      </c>
      <c r="C1383" s="34" t="s">
        <v>1956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231"/>
        <v>0</v>
      </c>
      <c r="M1383" s="25" t="s">
        <v>2542</v>
      </c>
      <c r="N1383" s="34">
        <v>45892</v>
      </c>
      <c r="O1383" s="41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42"/>
      <c r="U1383" s="25" t="s">
        <v>19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1956</v>
      </c>
      <c r="C1384" s="34" t="s">
        <v>1956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231"/>
        <v>0</v>
      </c>
      <c r="M1384" s="25" t="s">
        <v>3298</v>
      </c>
      <c r="N1384" s="34">
        <v>45901</v>
      </c>
      <c r="O1384" s="41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42"/>
      <c r="U1384" s="25" t="s">
        <v>19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1956</v>
      </c>
      <c r="C1385" s="34" t="s">
        <v>1956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1149</v>
      </c>
      <c r="Q1385" s="25"/>
      <c r="R1385" s="25"/>
      <c r="S1385" s="3">
        <v>4</v>
      </c>
      <c r="T1385" s="42"/>
      <c r="U1385" s="25" t="s">
        <v>19</v>
      </c>
      <c r="V1385" s="25" t="str">
        <f>VLOOKUP(P1385,'Customer List'!B:C,2,)</f>
        <v>STOCK</v>
      </c>
      <c r="W1385" s="43" t="s">
        <v>1149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1957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2079</v>
      </c>
      <c r="N1386" s="34">
        <v>45866</v>
      </c>
      <c r="O1386" s="41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42" t="s">
        <v>649</v>
      </c>
      <c r="U1386" s="25" t="s">
        <v>521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1957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2051</v>
      </c>
      <c r="N1387" s="34">
        <v>45862</v>
      </c>
      <c r="O1387" s="41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42"/>
      <c r="U1387" s="25" t="s">
        <v>521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1958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2145</v>
      </c>
      <c r="N1388" s="34">
        <v>45867</v>
      </c>
      <c r="O1388" s="41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42"/>
      <c r="U1388" s="25" t="s">
        <v>521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1958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2145</v>
      </c>
      <c r="N1389" s="34">
        <v>45867</v>
      </c>
      <c r="O1389" s="41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42"/>
      <c r="U1389" s="25" t="s">
        <v>521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1958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2145</v>
      </c>
      <c r="N1390" s="34">
        <v>45867</v>
      </c>
      <c r="O1390" s="41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42"/>
      <c r="U1390" s="25" t="s">
        <v>521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1958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2145</v>
      </c>
      <c r="N1391" s="34">
        <v>45867</v>
      </c>
      <c r="O1391" s="41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42"/>
      <c r="U1391" s="25" t="s">
        <v>521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1958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2145</v>
      </c>
      <c r="N1392" s="34">
        <v>45867</v>
      </c>
      <c r="O1392" s="41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42"/>
      <c r="U1392" s="25" t="s">
        <v>521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1958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2145</v>
      </c>
      <c r="N1393" s="34">
        <v>45867</v>
      </c>
      <c r="O1393" s="41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42"/>
      <c r="U1393" s="25" t="s">
        <v>521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1959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2474</v>
      </c>
      <c r="N1394" s="34">
        <v>45864</v>
      </c>
      <c r="O1394" s="41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42"/>
      <c r="U1394" s="25" t="s">
        <v>521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1959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2474</v>
      </c>
      <c r="N1395" s="34">
        <v>45864</v>
      </c>
      <c r="O1395" s="41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42"/>
      <c r="U1395" s="25" t="s">
        <v>521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1959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2474</v>
      </c>
      <c r="N1396" s="34">
        <v>45864</v>
      </c>
      <c r="O1396" s="41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42"/>
      <c r="U1396" s="25" t="s">
        <v>521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1959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2474</v>
      </c>
      <c r="N1397" s="34">
        <v>45864</v>
      </c>
      <c r="O1397" s="41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42"/>
      <c r="U1397" s="25" t="s">
        <v>521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1959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2474</v>
      </c>
      <c r="N1398" s="34">
        <v>45864</v>
      </c>
      <c r="O1398" s="41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42"/>
      <c r="U1398" s="25" t="s">
        <v>521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1959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2474</v>
      </c>
      <c r="N1399" s="34">
        <v>45864</v>
      </c>
      <c r="O1399" s="41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42"/>
      <c r="U1399" s="25" t="s">
        <v>521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1959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2474</v>
      </c>
      <c r="N1400" s="34">
        <v>45864</v>
      </c>
      <c r="O1400" s="41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42"/>
      <c r="U1400" s="25" t="s">
        <v>521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1959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2474</v>
      </c>
      <c r="N1401" s="34">
        <v>45864</v>
      </c>
      <c r="O1401" s="41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42"/>
      <c r="U1401" s="25" t="s">
        <v>521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1959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2474</v>
      </c>
      <c r="N1402" s="34">
        <v>45864</v>
      </c>
      <c r="O1402" s="41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42"/>
      <c r="U1402" s="25" t="s">
        <v>521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1959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2474</v>
      </c>
      <c r="N1403" s="34">
        <v>45864</v>
      </c>
      <c r="O1403" s="41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42"/>
      <c r="U1403" s="25" t="s">
        <v>521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1959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2022</v>
      </c>
      <c r="N1404" s="34">
        <v>45861</v>
      </c>
      <c r="O1404" s="41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42" t="s">
        <v>2021</v>
      </c>
      <c r="U1404" s="25" t="s">
        <v>521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1959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2022</v>
      </c>
      <c r="N1405" s="34">
        <v>45861</v>
      </c>
      <c r="O1405" s="41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42" t="s">
        <v>2021</v>
      </c>
      <c r="U1405" s="25" t="s">
        <v>521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1985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373</v>
      </c>
      <c r="I1406" s="25" t="s">
        <v>4138</v>
      </c>
      <c r="J1406" s="25">
        <v>1</v>
      </c>
      <c r="K1406" s="25">
        <v>1</v>
      </c>
      <c r="L1406" s="25">
        <f t="shared" si="231"/>
        <v>0</v>
      </c>
      <c r="M1406" s="25" t="s">
        <v>2020</v>
      </c>
      <c r="N1406" s="34">
        <v>45861</v>
      </c>
      <c r="O1406" s="41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42"/>
      <c r="U1406" s="25" t="s">
        <v>321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1985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1980</v>
      </c>
      <c r="I1407" s="25" t="s">
        <v>4403</v>
      </c>
      <c r="J1407" s="25">
        <v>1</v>
      </c>
      <c r="K1407" s="25">
        <v>1</v>
      </c>
      <c r="L1407" s="25">
        <f t="shared" si="231"/>
        <v>0</v>
      </c>
      <c r="M1407" s="25" t="s">
        <v>2105</v>
      </c>
      <c r="N1407" s="34">
        <v>45864</v>
      </c>
      <c r="O1407" s="41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42"/>
      <c r="U1407" s="25" t="s">
        <v>321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1985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1981</v>
      </c>
      <c r="I1408" s="25" t="s">
        <v>4404</v>
      </c>
      <c r="J1408" s="25">
        <v>1</v>
      </c>
      <c r="K1408" s="25">
        <v>1</v>
      </c>
      <c r="L1408" s="25">
        <f t="shared" si="231"/>
        <v>0</v>
      </c>
      <c r="M1408" s="25" t="s">
        <v>2014</v>
      </c>
      <c r="N1408" s="34">
        <v>45861</v>
      </c>
      <c r="O1408" s="41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42"/>
      <c r="U1408" s="25" t="s">
        <v>321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1985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1982</v>
      </c>
      <c r="I1409" s="25" t="s">
        <v>4405</v>
      </c>
      <c r="J1409" s="25">
        <v>1</v>
      </c>
      <c r="K1409" s="25">
        <v>1</v>
      </c>
      <c r="L1409" s="25">
        <f t="shared" si="231"/>
        <v>0</v>
      </c>
      <c r="M1409" s="25" t="s">
        <v>2151</v>
      </c>
      <c r="N1409" s="34">
        <v>45867</v>
      </c>
      <c r="O1409" s="41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42"/>
      <c r="U1409" s="25" t="s">
        <v>321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1985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1983</v>
      </c>
      <c r="I1410" s="25" t="s">
        <v>4406</v>
      </c>
      <c r="J1410" s="25">
        <v>1</v>
      </c>
      <c r="K1410" s="25">
        <v>1</v>
      </c>
      <c r="L1410" s="25">
        <f t="shared" si="231"/>
        <v>0</v>
      </c>
      <c r="M1410" s="25" t="s">
        <v>2123</v>
      </c>
      <c r="N1410" s="34">
        <v>45866</v>
      </c>
      <c r="O1410" s="41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42"/>
      <c r="U1410" s="25" t="s">
        <v>321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1985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1984</v>
      </c>
      <c r="I1411" s="25" t="s">
        <v>4407</v>
      </c>
      <c r="J1411" s="25">
        <v>1</v>
      </c>
      <c r="K1411" s="25">
        <v>1</v>
      </c>
      <c r="L1411" s="25">
        <f t="shared" si="231"/>
        <v>0</v>
      </c>
      <c r="M1411" s="25" t="s">
        <v>2105</v>
      </c>
      <c r="N1411" s="34">
        <v>45864</v>
      </c>
      <c r="O1411" s="41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42"/>
      <c r="U1411" s="25" t="s">
        <v>321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1985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356</v>
      </c>
      <c r="I1412" s="25" t="s">
        <v>4139</v>
      </c>
      <c r="J1412" s="25">
        <v>1</v>
      </c>
      <c r="K1412" s="25">
        <v>1</v>
      </c>
      <c r="L1412" s="25">
        <f t="shared" si="231"/>
        <v>0</v>
      </c>
      <c r="M1412" s="25" t="s">
        <v>2016</v>
      </c>
      <c r="N1412" s="34">
        <v>45861</v>
      </c>
      <c r="O1412" s="41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42"/>
      <c r="U1412" s="25" t="s">
        <v>321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2106</v>
      </c>
      <c r="N1413" s="34">
        <v>45864</v>
      </c>
      <c r="O1413" s="41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42"/>
      <c r="U1413" s="25" t="s">
        <v>2536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2107</v>
      </c>
      <c r="N1414" s="34">
        <v>45864</v>
      </c>
      <c r="O1414" s="41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42"/>
      <c r="U1414" s="25" t="s">
        <v>2536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239"/>
        <v>0</v>
      </c>
      <c r="M1415" s="25" t="s">
        <v>2141</v>
      </c>
      <c r="N1415" s="34">
        <v>45867</v>
      </c>
      <c r="O1415" s="41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42"/>
      <c r="U1415" s="25" t="s">
        <v>2033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2141</v>
      </c>
      <c r="N1416" s="34">
        <v>45867</v>
      </c>
      <c r="O1416" s="41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42"/>
      <c r="U1416" s="25" t="s">
        <v>2033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2142</v>
      </c>
      <c r="N1417" s="34">
        <v>45867</v>
      </c>
      <c r="O1417" s="41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42"/>
      <c r="U1417" s="25" t="s">
        <v>508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1989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2096</v>
      </c>
      <c r="N1418" s="34">
        <v>45868</v>
      </c>
      <c r="O1418" s="41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42"/>
      <c r="U1418" s="25" t="s">
        <v>508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1989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681</v>
      </c>
      <c r="I1419" s="25" t="s">
        <v>4134</v>
      </c>
      <c r="J1419" s="25">
        <v>1</v>
      </c>
      <c r="K1419" s="25">
        <v>1</v>
      </c>
      <c r="L1419" s="25">
        <f t="shared" si="239"/>
        <v>0</v>
      </c>
      <c r="M1419" s="25" t="s">
        <v>2015</v>
      </c>
      <c r="N1419" s="34">
        <v>45861</v>
      </c>
      <c r="O1419" s="41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42"/>
      <c r="U1419" s="25" t="s">
        <v>508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1991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2017</v>
      </c>
      <c r="N1420" s="34">
        <v>45861</v>
      </c>
      <c r="O1420" s="41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42"/>
      <c r="U1420" s="25" t="s">
        <v>508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1993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2008</v>
      </c>
      <c r="N1421" s="34">
        <v>45861</v>
      </c>
      <c r="O1421" s="41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42"/>
      <c r="U1421" s="25" t="s">
        <v>508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1994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2019</v>
      </c>
      <c r="N1422" s="34">
        <v>45861</v>
      </c>
      <c r="O1422" s="41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42"/>
      <c r="U1422" s="25" t="s">
        <v>508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1994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2201</v>
      </c>
      <c r="N1423" s="34">
        <v>45864</v>
      </c>
      <c r="O1423" s="41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42"/>
      <c r="U1423" s="25" t="s">
        <v>508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2037</v>
      </c>
      <c r="C1424" s="34" t="s">
        <v>2348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2201</v>
      </c>
      <c r="N1424" s="34">
        <v>45864</v>
      </c>
      <c r="O1424" s="41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42" t="s">
        <v>2039</v>
      </c>
      <c r="U1424" s="25" t="s">
        <v>2024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2037</v>
      </c>
      <c r="C1425" s="34" t="s">
        <v>2348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2079</v>
      </c>
      <c r="N1425" s="34">
        <v>45866</v>
      </c>
      <c r="O1425" s="41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42" t="s">
        <v>649</v>
      </c>
      <c r="U1425" s="25" t="s">
        <v>2024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2133</v>
      </c>
      <c r="N1426" s="34">
        <v>45867</v>
      </c>
      <c r="O1426" s="41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42"/>
      <c r="U1426" s="25" t="s">
        <v>612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2059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239"/>
        <v>0</v>
      </c>
      <c r="M1427" s="25" t="s">
        <v>2114</v>
      </c>
      <c r="N1427" s="34">
        <v>45866</v>
      </c>
      <c r="O1427" s="41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42"/>
      <c r="U1427" s="25" t="s">
        <v>19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2059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239"/>
        <v>0</v>
      </c>
      <c r="M1428" s="25" t="s">
        <v>2114</v>
      </c>
      <c r="N1428" s="34">
        <v>45866</v>
      </c>
      <c r="O1428" s="41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42"/>
      <c r="U1428" s="25" t="s">
        <v>19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2059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239"/>
        <v>0</v>
      </c>
      <c r="M1429" s="25" t="s">
        <v>2116</v>
      </c>
      <c r="N1429" s="34">
        <v>45866</v>
      </c>
      <c r="O1429" s="41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42"/>
      <c r="U1429" s="25" t="s">
        <v>19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2059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239"/>
        <v>0</v>
      </c>
      <c r="M1430" s="25" t="s">
        <v>2114</v>
      </c>
      <c r="N1430" s="34">
        <v>45866</v>
      </c>
      <c r="O1430" s="41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42"/>
      <c r="U1430" s="25" t="s">
        <v>19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2059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239"/>
        <v>0</v>
      </c>
      <c r="M1431" s="25" t="s">
        <v>2116</v>
      </c>
      <c r="N1431" s="34">
        <v>45866</v>
      </c>
      <c r="O1431" s="41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42"/>
      <c r="U1431" s="25" t="s">
        <v>19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2059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239"/>
        <v>0</v>
      </c>
      <c r="M1432" s="25" t="s">
        <v>2122</v>
      </c>
      <c r="N1432" s="34">
        <v>45866</v>
      </c>
      <c r="O1432" s="41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42"/>
      <c r="U1432" s="25" t="s">
        <v>19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2059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239"/>
        <v>0</v>
      </c>
      <c r="M1433" s="25" t="s">
        <v>2114</v>
      </c>
      <c r="N1433" s="34">
        <v>45866</v>
      </c>
      <c r="O1433" s="41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42"/>
      <c r="U1433" s="25" t="s">
        <v>19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2059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239"/>
        <v>0</v>
      </c>
      <c r="M1434" s="25" t="s">
        <v>2109</v>
      </c>
      <c r="N1434" s="34">
        <v>45866</v>
      </c>
      <c r="O1434" s="41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42"/>
      <c r="U1434" s="25" t="s">
        <v>19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2059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239"/>
        <v>0</v>
      </c>
      <c r="M1435" s="25" t="s">
        <v>2108</v>
      </c>
      <c r="N1435" s="34">
        <v>45866</v>
      </c>
      <c r="O1435" s="41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42"/>
      <c r="U1435" s="25" t="s">
        <v>19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2059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239"/>
        <v>0</v>
      </c>
      <c r="M1436" s="25" t="s">
        <v>2109</v>
      </c>
      <c r="N1436" s="34">
        <v>45866</v>
      </c>
      <c r="O1436" s="41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42"/>
      <c r="U1436" s="25" t="s">
        <v>19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2059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239"/>
        <v>0</v>
      </c>
      <c r="M1437" s="25" t="s">
        <v>2108</v>
      </c>
      <c r="N1437" s="34">
        <v>45866</v>
      </c>
      <c r="O1437" s="41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42"/>
      <c r="U1437" s="25" t="s">
        <v>19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2059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239"/>
        <v>0</v>
      </c>
      <c r="M1438" s="25" t="s">
        <v>2114</v>
      </c>
      <c r="N1438" s="34">
        <v>45866</v>
      </c>
      <c r="O1438" s="41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42"/>
      <c r="U1438" s="25" t="s">
        <v>19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2059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239"/>
        <v>0</v>
      </c>
      <c r="M1439" s="25" t="s">
        <v>2108</v>
      </c>
      <c r="N1439" s="34">
        <v>45866</v>
      </c>
      <c r="O1439" s="41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42"/>
      <c r="U1439" s="25" t="s">
        <v>19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2059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239"/>
        <v>0</v>
      </c>
      <c r="M1440" s="25" t="s">
        <v>2108</v>
      </c>
      <c r="N1440" s="34">
        <v>45866</v>
      </c>
      <c r="O1440" s="41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42"/>
      <c r="U1440" s="25" t="s">
        <v>19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2059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239"/>
        <v>0</v>
      </c>
      <c r="M1441" s="25" t="s">
        <v>2125</v>
      </c>
      <c r="N1441" s="34">
        <v>45866</v>
      </c>
      <c r="O1441" s="41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42"/>
      <c r="U1441" s="25" t="s">
        <v>19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2059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239"/>
        <v>0</v>
      </c>
      <c r="M1442" s="25" t="s">
        <v>2109</v>
      </c>
      <c r="N1442" s="34">
        <v>45866</v>
      </c>
      <c r="O1442" s="41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42"/>
      <c r="U1442" s="25" t="s">
        <v>19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2059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239"/>
        <v>0</v>
      </c>
      <c r="M1443" s="25" t="s">
        <v>2136</v>
      </c>
      <c r="N1443" s="34">
        <v>45867</v>
      </c>
      <c r="O1443" s="41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42"/>
      <c r="U1443" s="25" t="s">
        <v>19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2059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239"/>
        <v>0</v>
      </c>
      <c r="M1444" s="25" t="s">
        <v>2136</v>
      </c>
      <c r="N1444" s="34">
        <v>45867</v>
      </c>
      <c r="O1444" s="41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42"/>
      <c r="U1444" s="25" t="s">
        <v>19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2059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239"/>
        <v>0</v>
      </c>
      <c r="M1445" s="25" t="s">
        <v>2114</v>
      </c>
      <c r="N1445" s="34">
        <v>45866</v>
      </c>
      <c r="O1445" s="41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42"/>
      <c r="U1445" s="25" t="s">
        <v>19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2059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239"/>
        <v>0</v>
      </c>
      <c r="M1446" s="25" t="s">
        <v>2109</v>
      </c>
      <c r="N1446" s="34">
        <v>45866</v>
      </c>
      <c r="O1446" s="41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42"/>
      <c r="U1446" s="25" t="s">
        <v>19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2059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239"/>
        <v>0</v>
      </c>
      <c r="M1447" s="25" t="s">
        <v>2109</v>
      </c>
      <c r="N1447" s="34">
        <v>45866</v>
      </c>
      <c r="O1447" s="41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42"/>
      <c r="U1447" s="25" t="s">
        <v>19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2059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239"/>
        <v>0</v>
      </c>
      <c r="M1448" s="25" t="s">
        <v>2111</v>
      </c>
      <c r="N1448" s="34">
        <v>45866</v>
      </c>
      <c r="O1448" s="41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42"/>
      <c r="U1448" s="25" t="s">
        <v>19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2059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239"/>
        <v>0</v>
      </c>
      <c r="M1449" s="25" t="s">
        <v>2134</v>
      </c>
      <c r="N1449" s="34">
        <v>45867</v>
      </c>
      <c r="O1449" s="41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42"/>
      <c r="U1449" s="25" t="s">
        <v>19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2059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239"/>
        <v>0</v>
      </c>
      <c r="M1450" s="25" t="s">
        <v>2154</v>
      </c>
      <c r="N1450" s="34">
        <v>45866</v>
      </c>
      <c r="O1450" s="41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42" t="s">
        <v>610</v>
      </c>
      <c r="U1450" s="25" t="s">
        <v>19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2059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239"/>
        <v>0</v>
      </c>
      <c r="M1451" s="25" t="s">
        <v>2154</v>
      </c>
      <c r="N1451" s="34">
        <v>45866</v>
      </c>
      <c r="O1451" s="41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42" t="s">
        <v>610</v>
      </c>
      <c r="U1451" s="25" t="s">
        <v>19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2059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239"/>
        <v>0</v>
      </c>
      <c r="M1452" s="25" t="s">
        <v>2193</v>
      </c>
      <c r="N1452" s="34">
        <v>45871</v>
      </c>
      <c r="O1452" s="41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42"/>
      <c r="U1452" s="25" t="s">
        <v>19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2059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2031</v>
      </c>
      <c r="Q1453" s="25"/>
      <c r="R1453" s="25"/>
      <c r="S1453" s="3" t="s">
        <v>2056</v>
      </c>
      <c r="T1453" s="42" t="s">
        <v>2159</v>
      </c>
      <c r="U1453" s="25" t="s">
        <v>19</v>
      </c>
      <c r="V1453" s="25" t="str">
        <f>VLOOKUP(P1453,'Customer List'!B:C,2,)</f>
        <v>STOCK</v>
      </c>
      <c r="W1453" s="43" t="s">
        <v>1149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2059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239"/>
        <v>0</v>
      </c>
      <c r="M1454" s="25" t="s">
        <v>2126</v>
      </c>
      <c r="N1454" s="34">
        <v>45866</v>
      </c>
      <c r="O1454" s="41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42"/>
      <c r="U1454" s="25" t="s">
        <v>19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2059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239"/>
        <v>0</v>
      </c>
      <c r="M1455" s="25" t="s">
        <v>2126</v>
      </c>
      <c r="N1455" s="34">
        <v>45866</v>
      </c>
      <c r="O1455" s="41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42"/>
      <c r="U1455" s="25" t="s">
        <v>19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2059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239"/>
        <v>0</v>
      </c>
      <c r="M1456" s="25" t="s">
        <v>2126</v>
      </c>
      <c r="N1456" s="34">
        <v>45866</v>
      </c>
      <c r="O1456" s="41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42"/>
      <c r="U1456" s="25" t="s">
        <v>19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2059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239"/>
        <v>0</v>
      </c>
      <c r="M1457" s="25" t="s">
        <v>2126</v>
      </c>
      <c r="N1457" s="34">
        <v>45866</v>
      </c>
      <c r="O1457" s="41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42"/>
      <c r="U1457" s="25" t="s">
        <v>19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2059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239"/>
        <v>0</v>
      </c>
      <c r="M1458" s="25" t="s">
        <v>2126</v>
      </c>
      <c r="N1458" s="34">
        <v>45866</v>
      </c>
      <c r="O1458" s="41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42"/>
      <c r="U1458" s="25" t="s">
        <v>19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2059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239"/>
        <v>0</v>
      </c>
      <c r="M1459" s="25" t="s">
        <v>2134</v>
      </c>
      <c r="N1459" s="34">
        <v>45867</v>
      </c>
      <c r="O1459" s="41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42"/>
      <c r="U1459" s="25" t="s">
        <v>19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2059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239"/>
        <v>0</v>
      </c>
      <c r="M1460" s="25" t="s">
        <v>2134</v>
      </c>
      <c r="N1460" s="34">
        <v>45867</v>
      </c>
      <c r="O1460" s="41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42"/>
      <c r="U1460" s="25" t="s">
        <v>19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2059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239"/>
        <v>0</v>
      </c>
      <c r="M1461" s="25" t="s">
        <v>2104</v>
      </c>
      <c r="N1461" s="34">
        <v>45868</v>
      </c>
      <c r="O1461" s="41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42" t="s">
        <v>2102</v>
      </c>
      <c r="U1461" s="25" t="s">
        <v>19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2059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239"/>
        <v>0</v>
      </c>
      <c r="M1462" s="25" t="s">
        <v>2111</v>
      </c>
      <c r="N1462" s="34">
        <v>45866</v>
      </c>
      <c r="O1462" s="41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42"/>
      <c r="U1462" s="25" t="s">
        <v>19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2059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239"/>
        <v>0</v>
      </c>
      <c r="M1463" s="25" t="s">
        <v>2103</v>
      </c>
      <c r="N1463" s="34">
        <v>45868</v>
      </c>
      <c r="O1463" s="41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42"/>
      <c r="U1463" s="25" t="s">
        <v>19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2059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239"/>
        <v>0</v>
      </c>
      <c r="M1464" s="25" t="s">
        <v>2134</v>
      </c>
      <c r="N1464" s="34">
        <v>45867</v>
      </c>
      <c r="O1464" s="41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42"/>
      <c r="U1464" s="25" t="s">
        <v>19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2059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239"/>
        <v>0</v>
      </c>
      <c r="M1465" s="25" t="s">
        <v>2100</v>
      </c>
      <c r="N1465" s="34">
        <v>45868</v>
      </c>
      <c r="O1465" s="41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42" t="s">
        <v>2101</v>
      </c>
      <c r="U1465" s="25" t="s">
        <v>19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2059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239"/>
        <v>0</v>
      </c>
      <c r="M1466" s="25" t="s">
        <v>2131</v>
      </c>
      <c r="N1466" s="34">
        <v>45867</v>
      </c>
      <c r="O1466" s="41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42"/>
      <c r="U1466" s="25" t="s">
        <v>19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2059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239"/>
        <v>0</v>
      </c>
      <c r="M1467" s="25" t="s">
        <v>2135</v>
      </c>
      <c r="N1467" s="34">
        <v>45867</v>
      </c>
      <c r="O1467" s="41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42"/>
      <c r="U1467" s="25" t="s">
        <v>19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2059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239"/>
        <v>0</v>
      </c>
      <c r="M1468" s="25" t="s">
        <v>2126</v>
      </c>
      <c r="N1468" s="34">
        <v>45866</v>
      </c>
      <c r="O1468" s="41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42"/>
      <c r="U1468" s="25" t="s">
        <v>19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2059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239"/>
        <v>0</v>
      </c>
      <c r="M1469" s="25" t="s">
        <v>2126</v>
      </c>
      <c r="N1469" s="34">
        <v>45866</v>
      </c>
      <c r="O1469" s="41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42"/>
      <c r="U1469" s="25" t="s">
        <v>19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2059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239"/>
        <v>0</v>
      </c>
      <c r="M1470" s="25" t="s">
        <v>2110</v>
      </c>
      <c r="N1470" s="34">
        <v>45866</v>
      </c>
      <c r="O1470" s="41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42"/>
      <c r="U1470" s="25" t="s">
        <v>19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2059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239"/>
        <v>0</v>
      </c>
      <c r="M1471" s="25" t="s">
        <v>2113</v>
      </c>
      <c r="N1471" s="34">
        <v>45866</v>
      </c>
      <c r="O1471" s="41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42"/>
      <c r="U1471" s="25" t="s">
        <v>19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2059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239"/>
        <v>0</v>
      </c>
      <c r="M1472" s="25" t="s">
        <v>2109</v>
      </c>
      <c r="N1472" s="34">
        <v>45866</v>
      </c>
      <c r="O1472" s="41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42"/>
      <c r="U1472" s="25" t="s">
        <v>19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2059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239"/>
        <v>0</v>
      </c>
      <c r="M1473" s="25" t="s">
        <v>2124</v>
      </c>
      <c r="N1473" s="34">
        <v>45866</v>
      </c>
      <c r="O1473" s="41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42"/>
      <c r="U1473" s="25" t="s">
        <v>19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2059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239"/>
        <v>0</v>
      </c>
      <c r="M1474" s="25" t="s">
        <v>2100</v>
      </c>
      <c r="N1474" s="34">
        <v>45868</v>
      </c>
      <c r="O1474" s="41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42" t="s">
        <v>2101</v>
      </c>
      <c r="U1474" s="25" t="s">
        <v>19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2059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239"/>
        <v>0</v>
      </c>
      <c r="M1475" s="25" t="s">
        <v>2100</v>
      </c>
      <c r="N1475" s="34">
        <v>45868</v>
      </c>
      <c r="O1475" s="41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42" t="s">
        <v>2101</v>
      </c>
      <c r="U1475" s="25" t="s">
        <v>19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2059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239"/>
        <v>0</v>
      </c>
      <c r="M1476" s="25" t="s">
        <v>2126</v>
      </c>
      <c r="N1476" s="34">
        <v>45866</v>
      </c>
      <c r="O1476" s="41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42"/>
      <c r="U1476" s="25" t="s">
        <v>19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2059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2100</v>
      </c>
      <c r="N1477" s="34">
        <v>45868</v>
      </c>
      <c r="O1477" s="41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42" t="s">
        <v>2101</v>
      </c>
      <c r="U1477" s="25" t="s">
        <v>19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2059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246"/>
        <v>0</v>
      </c>
      <c r="M1478" s="25" t="s">
        <v>2100</v>
      </c>
      <c r="N1478" s="34">
        <v>45868</v>
      </c>
      <c r="O1478" s="41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42" t="s">
        <v>2101</v>
      </c>
      <c r="U1478" s="25" t="s">
        <v>19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2059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246"/>
        <v>0</v>
      </c>
      <c r="M1479" s="25" t="s">
        <v>2119</v>
      </c>
      <c r="N1479" s="34">
        <v>45866</v>
      </c>
      <c r="O1479" s="41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42" t="s">
        <v>2085</v>
      </c>
      <c r="U1479" s="25" t="s">
        <v>19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2059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246"/>
        <v>0</v>
      </c>
      <c r="M1480" s="25" t="s">
        <v>2100</v>
      </c>
      <c r="N1480" s="34">
        <v>45868</v>
      </c>
      <c r="O1480" s="41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42" t="s">
        <v>2101</v>
      </c>
      <c r="U1480" s="25" t="s">
        <v>19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2059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246"/>
        <v>0</v>
      </c>
      <c r="M1481" s="25" t="s">
        <v>2119</v>
      </c>
      <c r="N1481" s="34">
        <v>45866</v>
      </c>
      <c r="O1481" s="41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42" t="s">
        <v>2085</v>
      </c>
      <c r="U1481" s="25" t="s">
        <v>19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2059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246"/>
        <v>0</v>
      </c>
      <c r="M1482" s="25" t="s">
        <v>2129</v>
      </c>
      <c r="N1482" s="34">
        <v>45867</v>
      </c>
      <c r="O1482" s="41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42"/>
      <c r="U1482" s="25" t="s">
        <v>19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2059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246"/>
        <v>0</v>
      </c>
      <c r="M1483" s="25" t="s">
        <v>2129</v>
      </c>
      <c r="N1483" s="34">
        <v>45867</v>
      </c>
      <c r="O1483" s="41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42"/>
      <c r="U1483" s="25" t="s">
        <v>19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2059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246"/>
        <v>0</v>
      </c>
      <c r="M1484" s="25" t="s">
        <v>2135</v>
      </c>
      <c r="N1484" s="34">
        <v>45867</v>
      </c>
      <c r="O1484" s="41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42"/>
      <c r="U1484" s="25" t="s">
        <v>19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2059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246"/>
        <v>0</v>
      </c>
      <c r="M1485" s="25" t="s">
        <v>2100</v>
      </c>
      <c r="N1485" s="34">
        <v>45868</v>
      </c>
      <c r="O1485" s="41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42" t="s">
        <v>2101</v>
      </c>
      <c r="U1485" s="25" t="s">
        <v>19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2059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246"/>
        <v>0</v>
      </c>
      <c r="M1486" s="25" t="s">
        <v>2100</v>
      </c>
      <c r="N1486" s="34">
        <v>45868</v>
      </c>
      <c r="O1486" s="41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42" t="s">
        <v>2101</v>
      </c>
      <c r="U1486" s="25" t="s">
        <v>19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2059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246"/>
        <v>0</v>
      </c>
      <c r="M1487" s="25" t="s">
        <v>2111</v>
      </c>
      <c r="N1487" s="34">
        <v>45866</v>
      </c>
      <c r="O1487" s="41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42"/>
      <c r="U1487" s="25" t="s">
        <v>19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2059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246"/>
        <v>0</v>
      </c>
      <c r="M1488" s="25" t="s">
        <v>2100</v>
      </c>
      <c r="N1488" s="34">
        <v>45868</v>
      </c>
      <c r="O1488" s="41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42" t="s">
        <v>2101</v>
      </c>
      <c r="U1488" s="25" t="s">
        <v>19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2059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246"/>
        <v>0</v>
      </c>
      <c r="M1489" s="25" t="s">
        <v>2134</v>
      </c>
      <c r="N1489" s="34">
        <v>45867</v>
      </c>
      <c r="O1489" s="41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42"/>
      <c r="U1489" s="25" t="s">
        <v>19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2059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246"/>
        <v>0</v>
      </c>
      <c r="M1490" s="25" t="s">
        <v>2111</v>
      </c>
      <c r="N1490" s="34">
        <v>45866</v>
      </c>
      <c r="O1490" s="41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42"/>
      <c r="U1490" s="25" t="s">
        <v>19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2059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246"/>
        <v>0</v>
      </c>
      <c r="M1491" s="25" t="s">
        <v>2111</v>
      </c>
      <c r="N1491" s="34">
        <v>45866</v>
      </c>
      <c r="O1491" s="41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42"/>
      <c r="U1491" s="25" t="s">
        <v>19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2059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246"/>
        <v>0</v>
      </c>
      <c r="M1492" s="25" t="s">
        <v>2128</v>
      </c>
      <c r="N1492" s="34">
        <v>45866</v>
      </c>
      <c r="O1492" s="41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42"/>
      <c r="U1492" s="25" t="s">
        <v>19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2059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246"/>
        <v>0</v>
      </c>
      <c r="M1493" s="25" t="s">
        <v>2100</v>
      </c>
      <c r="N1493" s="34">
        <v>45868</v>
      </c>
      <c r="O1493" s="41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42" t="s">
        <v>2101</v>
      </c>
      <c r="U1493" s="25" t="s">
        <v>19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2059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246"/>
        <v>0</v>
      </c>
      <c r="M1494" s="25" t="s">
        <v>2111</v>
      </c>
      <c r="N1494" s="34">
        <v>45866</v>
      </c>
      <c r="O1494" s="41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42"/>
      <c r="U1494" s="25" t="s">
        <v>19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2059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246"/>
        <v>0</v>
      </c>
      <c r="M1495" s="25" t="s">
        <v>2100</v>
      </c>
      <c r="N1495" s="34">
        <v>45868</v>
      </c>
      <c r="O1495" s="41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42" t="s">
        <v>2101</v>
      </c>
      <c r="U1495" s="25" t="s">
        <v>19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2059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246"/>
        <v>0</v>
      </c>
      <c r="M1496" s="25" t="s">
        <v>2129</v>
      </c>
      <c r="N1496" s="34">
        <v>45867</v>
      </c>
      <c r="O1496" s="41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42"/>
      <c r="U1496" s="25" t="s">
        <v>19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2059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246"/>
        <v>0</v>
      </c>
      <c r="M1497" s="25" t="s">
        <v>2124</v>
      </c>
      <c r="N1497" s="34">
        <v>45866</v>
      </c>
      <c r="O1497" s="41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42"/>
      <c r="U1497" s="25" t="s">
        <v>19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2059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246"/>
        <v>0</v>
      </c>
      <c r="M1498" s="25" t="s">
        <v>2100</v>
      </c>
      <c r="N1498" s="34">
        <v>45868</v>
      </c>
      <c r="O1498" s="41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42" t="s">
        <v>2101</v>
      </c>
      <c r="U1498" s="25" t="s">
        <v>19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2059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246"/>
        <v>0</v>
      </c>
      <c r="M1499" s="25" t="s">
        <v>2111</v>
      </c>
      <c r="N1499" s="34">
        <v>45866</v>
      </c>
      <c r="O1499" s="41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42"/>
      <c r="U1499" s="25" t="s">
        <v>19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2059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246"/>
        <v>0</v>
      </c>
      <c r="M1500" s="25" t="s">
        <v>2128</v>
      </c>
      <c r="N1500" s="34">
        <v>45866</v>
      </c>
      <c r="O1500" s="41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42"/>
      <c r="U1500" s="25" t="s">
        <v>19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2059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246"/>
        <v>0</v>
      </c>
      <c r="M1501" s="25" t="s">
        <v>2111</v>
      </c>
      <c r="N1501" s="34">
        <v>45866</v>
      </c>
      <c r="O1501" s="41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42"/>
      <c r="U1501" s="25" t="s">
        <v>19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2059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246"/>
        <v>0</v>
      </c>
      <c r="M1502" s="25" t="s">
        <v>2126</v>
      </c>
      <c r="N1502" s="34">
        <v>45866</v>
      </c>
      <c r="O1502" s="41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42"/>
      <c r="U1502" s="25" t="s">
        <v>19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2059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246"/>
        <v>0</v>
      </c>
      <c r="M1503" s="25" t="s">
        <v>2149</v>
      </c>
      <c r="N1503" s="34">
        <v>45867</v>
      </c>
      <c r="O1503" s="41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42"/>
      <c r="U1503" s="25" t="s">
        <v>19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2059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246"/>
        <v>0</v>
      </c>
      <c r="M1504" s="25" t="s">
        <v>2129</v>
      </c>
      <c r="N1504" s="34">
        <v>45867</v>
      </c>
      <c r="O1504" s="41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42"/>
      <c r="U1504" s="25" t="s">
        <v>19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2059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246"/>
        <v>0</v>
      </c>
      <c r="M1505" s="25" t="s">
        <v>2108</v>
      </c>
      <c r="N1505" s="34">
        <v>45866</v>
      </c>
      <c r="O1505" s="41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42"/>
      <c r="U1505" s="25" t="s">
        <v>19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2059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246"/>
        <v>0</v>
      </c>
      <c r="M1506" s="25" t="s">
        <v>2126</v>
      </c>
      <c r="N1506" s="34">
        <v>45866</v>
      </c>
      <c r="O1506" s="41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42"/>
      <c r="U1506" s="25" t="s">
        <v>19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2059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246"/>
        <v>0</v>
      </c>
      <c r="M1507" s="25" t="s">
        <v>2111</v>
      </c>
      <c r="N1507" s="34">
        <v>45866</v>
      </c>
      <c r="O1507" s="41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42"/>
      <c r="U1507" s="25" t="s">
        <v>19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2059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246"/>
        <v>0</v>
      </c>
      <c r="M1508" s="25" t="s">
        <v>2099</v>
      </c>
      <c r="N1508" s="34">
        <v>45868</v>
      </c>
      <c r="O1508" s="41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42"/>
      <c r="U1508" s="25" t="s">
        <v>19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2059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246"/>
        <v>0</v>
      </c>
      <c r="M1509" s="25" t="s">
        <v>2111</v>
      </c>
      <c r="N1509" s="34">
        <v>45866</v>
      </c>
      <c r="O1509" s="41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42"/>
      <c r="U1509" s="25" t="s">
        <v>19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2059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246"/>
        <v>0</v>
      </c>
      <c r="M1510" s="25" t="s">
        <v>2126</v>
      </c>
      <c r="N1510" s="34">
        <v>45866</v>
      </c>
      <c r="O1510" s="41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42"/>
      <c r="U1510" s="25" t="s">
        <v>19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2059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246"/>
        <v>0</v>
      </c>
      <c r="M1511" s="25" t="s">
        <v>2113</v>
      </c>
      <c r="N1511" s="34">
        <v>45866</v>
      </c>
      <c r="O1511" s="41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42"/>
      <c r="U1511" s="25" t="s">
        <v>19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2059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246"/>
        <v>0</v>
      </c>
      <c r="M1512" s="25" t="s">
        <v>2130</v>
      </c>
      <c r="N1512" s="34">
        <v>45867</v>
      </c>
      <c r="O1512" s="41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42"/>
      <c r="U1512" s="25" t="s">
        <v>19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2059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246"/>
        <v>0</v>
      </c>
      <c r="M1513" s="25" t="s">
        <v>2129</v>
      </c>
      <c r="N1513" s="34">
        <v>45867</v>
      </c>
      <c r="O1513" s="41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42"/>
      <c r="U1513" s="25" t="s">
        <v>19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2059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246"/>
        <v>0</v>
      </c>
      <c r="M1514" s="25" t="s">
        <v>2111</v>
      </c>
      <c r="N1514" s="34">
        <v>45866</v>
      </c>
      <c r="O1514" s="41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42"/>
      <c r="U1514" s="25" t="s">
        <v>19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2059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246"/>
        <v>0</v>
      </c>
      <c r="M1515" s="25" t="s">
        <v>2129</v>
      </c>
      <c r="N1515" s="34">
        <v>45867</v>
      </c>
      <c r="O1515" s="41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42"/>
      <c r="U1515" s="25" t="s">
        <v>19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2059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246"/>
        <v>0</v>
      </c>
      <c r="M1516" s="25" t="s">
        <v>2150</v>
      </c>
      <c r="N1516" s="34">
        <v>45867</v>
      </c>
      <c r="O1516" s="41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42"/>
      <c r="U1516" s="25" t="s">
        <v>19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2059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246"/>
        <v>0</v>
      </c>
      <c r="M1517" s="25" t="s">
        <v>2100</v>
      </c>
      <c r="N1517" s="34">
        <v>45868</v>
      </c>
      <c r="O1517" s="41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42" t="s">
        <v>2101</v>
      </c>
      <c r="U1517" s="25" t="s">
        <v>19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2059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246"/>
        <v>0</v>
      </c>
      <c r="M1518" s="25" t="s">
        <v>2134</v>
      </c>
      <c r="N1518" s="34">
        <v>45867</v>
      </c>
      <c r="O1518" s="41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42"/>
      <c r="U1518" s="25" t="s">
        <v>19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2059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246"/>
        <v>0</v>
      </c>
      <c r="M1519" s="25" t="s">
        <v>2111</v>
      </c>
      <c r="N1519" s="34">
        <v>45866</v>
      </c>
      <c r="O1519" s="41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42"/>
      <c r="U1519" s="25" t="s">
        <v>19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2059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246"/>
        <v>0</v>
      </c>
      <c r="M1520" s="25" t="s">
        <v>2134</v>
      </c>
      <c r="N1520" s="34">
        <v>45867</v>
      </c>
      <c r="O1520" s="41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42"/>
      <c r="U1520" s="25" t="s">
        <v>19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2059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246"/>
        <v>0</v>
      </c>
      <c r="M1521" s="25" t="s">
        <v>2134</v>
      </c>
      <c r="N1521" s="34">
        <v>45867</v>
      </c>
      <c r="O1521" s="41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42"/>
      <c r="U1521" s="25" t="s">
        <v>19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2059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246"/>
        <v>0</v>
      </c>
      <c r="M1522" s="25" t="s">
        <v>2120</v>
      </c>
      <c r="N1522" s="34">
        <v>45866</v>
      </c>
      <c r="O1522" s="41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42"/>
      <c r="U1522" s="25" t="s">
        <v>19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2059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246"/>
        <v>0</v>
      </c>
      <c r="M1523" s="25" t="s">
        <v>2111</v>
      </c>
      <c r="N1523" s="34">
        <v>45866</v>
      </c>
      <c r="O1523" s="41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42"/>
      <c r="U1523" s="25" t="s">
        <v>19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2059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246"/>
        <v>0</v>
      </c>
      <c r="M1524" s="25" t="s">
        <v>2111</v>
      </c>
      <c r="N1524" s="34">
        <v>45866</v>
      </c>
      <c r="O1524" s="41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42"/>
      <c r="U1524" s="25" t="s">
        <v>19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2059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246"/>
        <v>0</v>
      </c>
      <c r="M1525" s="25" t="s">
        <v>2111</v>
      </c>
      <c r="N1525" s="34">
        <v>45866</v>
      </c>
      <c r="O1525" s="41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42"/>
      <c r="U1525" s="25" t="s">
        <v>19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2059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246"/>
        <v>0</v>
      </c>
      <c r="M1526" s="25" t="s">
        <v>2134</v>
      </c>
      <c r="N1526" s="34">
        <v>45867</v>
      </c>
      <c r="O1526" s="41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42"/>
      <c r="U1526" s="25" t="s">
        <v>19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2059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246"/>
        <v>0</v>
      </c>
      <c r="M1527" s="25" t="s">
        <v>2111</v>
      </c>
      <c r="N1527" s="34">
        <v>45866</v>
      </c>
      <c r="O1527" s="41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42"/>
      <c r="U1527" s="25" t="s">
        <v>19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2059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246"/>
        <v>0</v>
      </c>
      <c r="M1528" s="25" t="s">
        <v>2120</v>
      </c>
      <c r="N1528" s="34">
        <v>45866</v>
      </c>
      <c r="O1528" s="41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42"/>
      <c r="U1528" s="25" t="s">
        <v>19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2059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246"/>
        <v>0</v>
      </c>
      <c r="M1529" s="25" t="s">
        <v>2111</v>
      </c>
      <c r="N1529" s="34">
        <v>45866</v>
      </c>
      <c r="O1529" s="41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42"/>
      <c r="U1529" s="25" t="s">
        <v>19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2059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246"/>
        <v>0</v>
      </c>
      <c r="M1530" s="25" t="s">
        <v>2120</v>
      </c>
      <c r="N1530" s="34">
        <v>45866</v>
      </c>
      <c r="O1530" s="41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42"/>
      <c r="U1530" s="25" t="s">
        <v>19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2059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246"/>
        <v>0</v>
      </c>
      <c r="M1531" s="25" t="s">
        <v>2111</v>
      </c>
      <c r="N1531" s="34">
        <v>45866</v>
      </c>
      <c r="O1531" s="41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42"/>
      <c r="U1531" s="25" t="s">
        <v>19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2059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246"/>
        <v>0</v>
      </c>
      <c r="M1532" s="25" t="s">
        <v>2111</v>
      </c>
      <c r="N1532" s="34">
        <v>45866</v>
      </c>
      <c r="O1532" s="41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42"/>
      <c r="U1532" s="25" t="s">
        <v>19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2059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246"/>
        <v>0</v>
      </c>
      <c r="M1533" s="25" t="s">
        <v>2111</v>
      </c>
      <c r="N1533" s="34">
        <v>45866</v>
      </c>
      <c r="O1533" s="41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42"/>
      <c r="U1533" s="25" t="s">
        <v>19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2059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246"/>
        <v>0</v>
      </c>
      <c r="M1534" s="25" t="s">
        <v>2120</v>
      </c>
      <c r="N1534" s="34">
        <v>45866</v>
      </c>
      <c r="O1534" s="41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42"/>
      <c r="U1534" s="25" t="s">
        <v>19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2059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246"/>
        <v>0</v>
      </c>
      <c r="M1535" s="25" t="s">
        <v>2120</v>
      </c>
      <c r="N1535" s="34">
        <v>45866</v>
      </c>
      <c r="O1535" s="41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42"/>
      <c r="U1535" s="25" t="s">
        <v>19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2059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246"/>
        <v>0</v>
      </c>
      <c r="M1536" s="25" t="s">
        <v>2120</v>
      </c>
      <c r="N1536" s="34">
        <v>45866</v>
      </c>
      <c r="O1536" s="41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42"/>
      <c r="U1536" s="25" t="s">
        <v>19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2059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246"/>
        <v>0</v>
      </c>
      <c r="M1537" s="25" t="s">
        <v>2143</v>
      </c>
      <c r="N1537" s="34">
        <v>45867</v>
      </c>
      <c r="O1537" s="41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42"/>
      <c r="U1537" s="25" t="s">
        <v>19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2059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246"/>
        <v>0</v>
      </c>
      <c r="M1538" s="25" t="s">
        <v>2143</v>
      </c>
      <c r="N1538" s="34">
        <v>45867</v>
      </c>
      <c r="O1538" s="41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42"/>
      <c r="U1538" s="25" t="s">
        <v>19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2059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246"/>
        <v>0</v>
      </c>
      <c r="M1539" s="25" t="s">
        <v>2143</v>
      </c>
      <c r="N1539" s="34">
        <v>45867</v>
      </c>
      <c r="O1539" s="41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42"/>
      <c r="U1539" s="25" t="s">
        <v>19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2059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246"/>
        <v>0</v>
      </c>
      <c r="M1540" s="25" t="s">
        <v>2143</v>
      </c>
      <c r="N1540" s="34">
        <v>45867</v>
      </c>
      <c r="O1540" s="41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42"/>
      <c r="U1540" s="25" t="s">
        <v>19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2059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2143</v>
      </c>
      <c r="N1541" s="34">
        <v>45867</v>
      </c>
      <c r="O1541" s="41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42"/>
      <c r="U1541" s="25" t="s">
        <v>19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2059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253"/>
        <v>0</v>
      </c>
      <c r="M1542" s="25" t="s">
        <v>2143</v>
      </c>
      <c r="N1542" s="34">
        <v>45867</v>
      </c>
      <c r="O1542" s="41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42"/>
      <c r="U1542" s="25" t="s">
        <v>19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2059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253"/>
        <v>0</v>
      </c>
      <c r="M1543" s="25" t="s">
        <v>2115</v>
      </c>
      <c r="N1543" s="34">
        <v>45866</v>
      </c>
      <c r="O1543" s="41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42"/>
      <c r="U1543" s="25" t="s">
        <v>19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2059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253"/>
        <v>0</v>
      </c>
      <c r="M1544" s="25" t="s">
        <v>2121</v>
      </c>
      <c r="N1544" s="34">
        <v>45866</v>
      </c>
      <c r="O1544" s="41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42"/>
      <c r="U1544" s="25" t="s">
        <v>19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2059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253"/>
        <v>0</v>
      </c>
      <c r="M1545" s="25" t="s">
        <v>2108</v>
      </c>
      <c r="N1545" s="34">
        <v>45866</v>
      </c>
      <c r="O1545" s="41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42"/>
      <c r="U1545" s="25" t="s">
        <v>19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2059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253"/>
        <v>0</v>
      </c>
      <c r="M1546" s="25" t="s">
        <v>2144</v>
      </c>
      <c r="N1546" s="34">
        <v>45867</v>
      </c>
      <c r="O1546" s="41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42"/>
      <c r="U1546" s="25" t="s">
        <v>19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2059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253"/>
        <v>0</v>
      </c>
      <c r="M1547" s="25" t="s">
        <v>2143</v>
      </c>
      <c r="N1547" s="34">
        <v>45867</v>
      </c>
      <c r="O1547" s="41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42"/>
      <c r="U1547" s="25" t="s">
        <v>19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2059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253"/>
        <v>0</v>
      </c>
      <c r="M1548" s="25" t="s">
        <v>2143</v>
      </c>
      <c r="N1548" s="34">
        <v>45867</v>
      </c>
      <c r="O1548" s="41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42"/>
      <c r="U1548" s="25" t="s">
        <v>19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2059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253"/>
        <v>0</v>
      </c>
      <c r="M1549" s="25" t="s">
        <v>2143</v>
      </c>
      <c r="N1549" s="34">
        <v>45867</v>
      </c>
      <c r="O1549" s="41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42"/>
      <c r="U1549" s="25" t="s">
        <v>19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2059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253"/>
        <v>0</v>
      </c>
      <c r="M1550" s="25" t="s">
        <v>2117</v>
      </c>
      <c r="N1550" s="34">
        <v>45866</v>
      </c>
      <c r="O1550" s="41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42"/>
      <c r="U1550" s="25" t="s">
        <v>19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2059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253"/>
        <v>0</v>
      </c>
      <c r="M1551" s="25" t="s">
        <v>2129</v>
      </c>
      <c r="N1551" s="34">
        <v>45867</v>
      </c>
      <c r="O1551" s="41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42"/>
      <c r="U1551" s="25" t="s">
        <v>19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2059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253"/>
        <v>0</v>
      </c>
      <c r="M1552" s="25" t="s">
        <v>2117</v>
      </c>
      <c r="N1552" s="34">
        <v>45866</v>
      </c>
      <c r="O1552" s="41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42"/>
      <c r="U1552" s="25" t="s">
        <v>19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2059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253"/>
        <v>0</v>
      </c>
      <c r="M1553" s="25" t="s">
        <v>2100</v>
      </c>
      <c r="N1553" s="34">
        <v>45868</v>
      </c>
      <c r="O1553" s="41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42" t="s">
        <v>2101</v>
      </c>
      <c r="U1553" s="25" t="s">
        <v>19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2059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253"/>
        <v>0</v>
      </c>
      <c r="M1554" s="25" t="s">
        <v>2098</v>
      </c>
      <c r="N1554" s="34">
        <v>45868</v>
      </c>
      <c r="O1554" s="41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42"/>
      <c r="U1554" s="25" t="s">
        <v>19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2059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253"/>
        <v>0</v>
      </c>
      <c r="M1555" s="25" t="s">
        <v>2132</v>
      </c>
      <c r="N1555" s="34">
        <v>45867</v>
      </c>
      <c r="O1555" s="41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42"/>
      <c r="U1555" s="25" t="s">
        <v>19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2059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253"/>
        <v>0</v>
      </c>
      <c r="M1556" s="25" t="s">
        <v>2130</v>
      </c>
      <c r="N1556" s="34">
        <v>45867</v>
      </c>
      <c r="O1556" s="41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42"/>
      <c r="U1556" s="25" t="s">
        <v>19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2059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253"/>
        <v>0</v>
      </c>
      <c r="M1557" s="25" t="s">
        <v>2137</v>
      </c>
      <c r="N1557" s="34">
        <v>45867</v>
      </c>
      <c r="O1557" s="41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42"/>
      <c r="U1557" s="25" t="s">
        <v>19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2059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253"/>
        <v>0</v>
      </c>
      <c r="M1558" s="25" t="s">
        <v>2118</v>
      </c>
      <c r="N1558" s="34">
        <v>45866</v>
      </c>
      <c r="O1558" s="41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42" t="s">
        <v>2086</v>
      </c>
      <c r="U1558" s="25" t="s">
        <v>19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2059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253"/>
        <v>0</v>
      </c>
      <c r="M1559" s="25" t="s">
        <v>2118</v>
      </c>
      <c r="N1559" s="34">
        <v>45866</v>
      </c>
      <c r="O1559" s="41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42" t="s">
        <v>2086</v>
      </c>
      <c r="U1559" s="25" t="s">
        <v>19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2059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253"/>
        <v>0</v>
      </c>
      <c r="M1560" s="25" t="s">
        <v>2118</v>
      </c>
      <c r="N1560" s="34">
        <v>45866</v>
      </c>
      <c r="O1560" s="41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42" t="s">
        <v>2086</v>
      </c>
      <c r="U1560" s="25" t="s">
        <v>19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2059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253"/>
        <v>0</v>
      </c>
      <c r="M1561" s="25" t="s">
        <v>2118</v>
      </c>
      <c r="N1561" s="34">
        <v>45866</v>
      </c>
      <c r="O1561" s="41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42" t="s">
        <v>2086</v>
      </c>
      <c r="U1561" s="25" t="s">
        <v>19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2059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253"/>
        <v>0</v>
      </c>
      <c r="M1562" s="25" t="s">
        <v>2118</v>
      </c>
      <c r="N1562" s="34">
        <v>45866</v>
      </c>
      <c r="O1562" s="41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42" t="s">
        <v>2086</v>
      </c>
      <c r="U1562" s="25" t="s">
        <v>19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2059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253"/>
        <v>0</v>
      </c>
      <c r="M1563" s="25" t="s">
        <v>2118</v>
      </c>
      <c r="N1563" s="34">
        <v>45866</v>
      </c>
      <c r="O1563" s="41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42" t="s">
        <v>2086</v>
      </c>
      <c r="U1563" s="25" t="s">
        <v>19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2059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253"/>
        <v>0</v>
      </c>
      <c r="M1564" s="25" t="s">
        <v>2118</v>
      </c>
      <c r="N1564" s="34">
        <v>45866</v>
      </c>
      <c r="O1564" s="41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42" t="s">
        <v>2086</v>
      </c>
      <c r="U1564" s="25" t="s">
        <v>19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2059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253"/>
        <v>0</v>
      </c>
      <c r="M1565" s="25" t="s">
        <v>2118</v>
      </c>
      <c r="N1565" s="34">
        <v>45866</v>
      </c>
      <c r="O1565" s="41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42" t="s">
        <v>2086</v>
      </c>
      <c r="U1565" s="25" t="s">
        <v>19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2127</v>
      </c>
      <c r="N1566" s="34">
        <v>45866</v>
      </c>
      <c r="O1566" s="41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42"/>
      <c r="U1566" s="25" t="s">
        <v>611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2127</v>
      </c>
      <c r="N1567" s="34">
        <v>45866</v>
      </c>
      <c r="O1567" s="41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42"/>
      <c r="U1567" s="25" t="s">
        <v>611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2127</v>
      </c>
      <c r="N1568" s="34">
        <v>45866</v>
      </c>
      <c r="O1568" s="41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42"/>
      <c r="U1568" s="25" t="s">
        <v>611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2127</v>
      </c>
      <c r="N1569" s="34">
        <v>45866</v>
      </c>
      <c r="O1569" s="41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42"/>
      <c r="U1569" s="25" t="s">
        <v>611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2127</v>
      </c>
      <c r="N1570" s="34">
        <v>45866</v>
      </c>
      <c r="O1570" s="41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42"/>
      <c r="U1570" s="25" t="s">
        <v>611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2069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2145</v>
      </c>
      <c r="N1571" s="34">
        <v>45867</v>
      </c>
      <c r="O1571" s="41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42"/>
      <c r="U1571" s="25" t="s">
        <v>521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2069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2145</v>
      </c>
      <c r="N1572" s="34">
        <v>45867</v>
      </c>
      <c r="O1572" s="41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42"/>
      <c r="U1572" s="25" t="s">
        <v>521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2069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2145</v>
      </c>
      <c r="N1573" s="34">
        <v>45867</v>
      </c>
      <c r="O1573" s="41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42"/>
      <c r="U1573" s="25" t="s">
        <v>521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2070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2437</v>
      </c>
      <c r="N1574" s="34">
        <v>45888</v>
      </c>
      <c r="O1574" s="41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42"/>
      <c r="U1574" s="25" t="s">
        <v>521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936</v>
      </c>
      <c r="I1575" s="25" t="s">
        <v>4137</v>
      </c>
      <c r="J1575" s="25">
        <v>1</v>
      </c>
      <c r="K1575" s="25">
        <v>1</v>
      </c>
      <c r="L1575" s="25">
        <f t="shared" si="253"/>
        <v>0</v>
      </c>
      <c r="M1575" s="25" t="s">
        <v>2094</v>
      </c>
      <c r="N1575" s="34">
        <v>45868</v>
      </c>
      <c r="O1575" s="41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42"/>
      <c r="U1575" s="25" t="s">
        <v>424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2093</v>
      </c>
      <c r="I1576" s="25" t="s">
        <v>4377</v>
      </c>
      <c r="J1576" s="25">
        <v>1</v>
      </c>
      <c r="K1576" s="25">
        <v>1</v>
      </c>
      <c r="L1576" s="25">
        <f t="shared" si="253"/>
        <v>0</v>
      </c>
      <c r="M1576" s="25" t="s">
        <v>2094</v>
      </c>
      <c r="N1576" s="34">
        <v>45868</v>
      </c>
      <c r="O1576" s="41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42"/>
      <c r="U1576" s="25" t="s">
        <v>424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934</v>
      </c>
      <c r="I1577" s="25" t="s">
        <v>4362</v>
      </c>
      <c r="J1577" s="25">
        <v>1</v>
      </c>
      <c r="K1577" s="25">
        <v>1</v>
      </c>
      <c r="L1577" s="25">
        <f t="shared" si="253"/>
        <v>0</v>
      </c>
      <c r="M1577" s="25" t="s">
        <v>2437</v>
      </c>
      <c r="N1577" s="34">
        <v>45888</v>
      </c>
      <c r="O1577" s="41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42"/>
      <c r="U1577" s="25" t="s">
        <v>424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2071</v>
      </c>
      <c r="I1578" s="25" t="s">
        <v>4378</v>
      </c>
      <c r="J1578" s="25">
        <v>1</v>
      </c>
      <c r="K1578" s="25">
        <v>1</v>
      </c>
      <c r="L1578" s="25">
        <f t="shared" si="253"/>
        <v>0</v>
      </c>
      <c r="M1578" s="25" t="s">
        <v>2341</v>
      </c>
      <c r="N1578" s="34">
        <v>45880</v>
      </c>
      <c r="O1578" s="41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42"/>
      <c r="U1578" s="25" t="s">
        <v>424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253"/>
        <v>0</v>
      </c>
      <c r="M1579" s="25" t="s">
        <v>2147</v>
      </c>
      <c r="N1579" s="34">
        <v>45867</v>
      </c>
      <c r="O1579" s="41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42"/>
      <c r="U1579" s="25" t="s">
        <v>424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2073</v>
      </c>
      <c r="I1580" s="25" t="s">
        <v>4140</v>
      </c>
      <c r="J1580" s="25">
        <v>1</v>
      </c>
      <c r="K1580" s="25">
        <v>1</v>
      </c>
      <c r="L1580" s="25">
        <f t="shared" si="253"/>
        <v>0</v>
      </c>
      <c r="M1580" s="25" t="s">
        <v>2148</v>
      </c>
      <c r="N1580" s="34">
        <v>45867</v>
      </c>
      <c r="O1580" s="41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42"/>
      <c r="U1580" s="25" t="s">
        <v>424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2074</v>
      </c>
      <c r="I1581" s="25" t="s">
        <v>4141</v>
      </c>
      <c r="J1581" s="25">
        <v>1</v>
      </c>
      <c r="K1581" s="25">
        <v>1</v>
      </c>
      <c r="L1581" s="25">
        <f t="shared" si="253"/>
        <v>0</v>
      </c>
      <c r="M1581" s="25" t="s">
        <v>2148</v>
      </c>
      <c r="N1581" s="34">
        <v>45867</v>
      </c>
      <c r="O1581" s="41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42"/>
      <c r="U1581" s="25" t="s">
        <v>424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2095</v>
      </c>
      <c r="N1582" s="34">
        <v>45868</v>
      </c>
      <c r="O1582" s="41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42"/>
      <c r="U1582" s="25" t="s">
        <v>2536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2743</v>
      </c>
      <c r="N1583" s="34">
        <v>45896</v>
      </c>
      <c r="O1583" s="41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42"/>
      <c r="U1583" s="25" t="s">
        <v>2084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2743</v>
      </c>
      <c r="N1584" s="34">
        <v>45896</v>
      </c>
      <c r="O1584" s="41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42"/>
      <c r="U1584" s="25" t="s">
        <v>2084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2743</v>
      </c>
      <c r="N1585" s="34">
        <v>45896</v>
      </c>
      <c r="O1585" s="41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42"/>
      <c r="U1585" s="25" t="s">
        <v>2084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2305</v>
      </c>
      <c r="N1586" s="34">
        <v>45876</v>
      </c>
      <c r="O1586" s="41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42"/>
      <c r="U1586" s="25" t="s">
        <v>2786</v>
      </c>
      <c r="V1586" s="25" t="s">
        <v>827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2306</v>
      </c>
      <c r="N1587" s="34">
        <v>45876</v>
      </c>
      <c r="O1587" s="41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42"/>
      <c r="U1587" s="25" t="s">
        <v>2786</v>
      </c>
      <c r="V1587" s="25" t="s">
        <v>827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2349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2232</v>
      </c>
      <c r="N1588" s="34">
        <v>45871</v>
      </c>
      <c r="O1588" s="41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42" t="s">
        <v>2231</v>
      </c>
      <c r="U1588" s="25" t="s">
        <v>2024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2349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2232</v>
      </c>
      <c r="N1589" s="34">
        <v>45871</v>
      </c>
      <c r="O1589" s="41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42" t="s">
        <v>2231</v>
      </c>
      <c r="U1589" s="25" t="s">
        <v>2024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2349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2232</v>
      </c>
      <c r="N1590" s="34">
        <v>45871</v>
      </c>
      <c r="O1590" s="41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42" t="s">
        <v>2231</v>
      </c>
      <c r="U1590" s="25" t="s">
        <v>2024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2164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253"/>
        <v>0</v>
      </c>
      <c r="M1591" s="25" t="s">
        <v>2236</v>
      </c>
      <c r="N1591" s="34">
        <v>45871</v>
      </c>
      <c r="O1591" s="41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42"/>
      <c r="U1591" s="25" t="s">
        <v>19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2164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253"/>
        <v>0</v>
      </c>
      <c r="M1592" s="25" t="s">
        <v>2199</v>
      </c>
      <c r="N1592" s="34">
        <v>45871</v>
      </c>
      <c r="O1592" s="41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42"/>
      <c r="U1592" s="25" t="s">
        <v>19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2164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253"/>
        <v>0</v>
      </c>
      <c r="M1593" s="25" t="s">
        <v>2358</v>
      </c>
      <c r="N1593" s="34">
        <v>45881</v>
      </c>
      <c r="O1593" s="41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42"/>
      <c r="U1593" s="25" t="s">
        <v>19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2164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253"/>
        <v>0</v>
      </c>
      <c r="M1594" s="25" t="s">
        <v>2199</v>
      </c>
      <c r="N1594" s="34">
        <v>45871</v>
      </c>
      <c r="O1594" s="41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42"/>
      <c r="U1594" s="25" t="s">
        <v>19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2164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253"/>
        <v>0</v>
      </c>
      <c r="M1595" s="25" t="s">
        <v>2199</v>
      </c>
      <c r="N1595" s="34">
        <v>45871</v>
      </c>
      <c r="O1595" s="41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42"/>
      <c r="U1595" s="25" t="s">
        <v>19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2164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253"/>
        <v>0</v>
      </c>
      <c r="M1596" s="25" t="s">
        <v>2185</v>
      </c>
      <c r="N1596" s="34">
        <v>45871</v>
      </c>
      <c r="O1596" s="41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42"/>
      <c r="U1596" s="25" t="s">
        <v>19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2164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253"/>
        <v>0</v>
      </c>
      <c r="M1597" s="25" t="s">
        <v>2180</v>
      </c>
      <c r="N1597" s="34">
        <v>45871</v>
      </c>
      <c r="O1597" s="41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42"/>
      <c r="U1597" s="25" t="s">
        <v>19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2164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253"/>
        <v>0</v>
      </c>
      <c r="M1598" s="25" t="s">
        <v>2236</v>
      </c>
      <c r="N1598" s="34">
        <v>45871</v>
      </c>
      <c r="O1598" s="41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42"/>
      <c r="U1598" s="25" t="s">
        <v>19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2164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253"/>
        <v>0</v>
      </c>
      <c r="M1599" s="25" t="s">
        <v>2180</v>
      </c>
      <c r="N1599" s="34">
        <v>45871</v>
      </c>
      <c r="O1599" s="41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42"/>
      <c r="U1599" s="25" t="s">
        <v>19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2164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253"/>
        <v>0</v>
      </c>
      <c r="M1600" s="25" t="s">
        <v>2180</v>
      </c>
      <c r="N1600" s="34">
        <v>45871</v>
      </c>
      <c r="O1600" s="41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42"/>
      <c r="U1600" s="25" t="s">
        <v>19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2164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253"/>
        <v>0</v>
      </c>
      <c r="M1601" s="25" t="s">
        <v>2180</v>
      </c>
      <c r="N1601" s="34">
        <v>45871</v>
      </c>
      <c r="O1601" s="41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42"/>
      <c r="U1601" s="25" t="s">
        <v>19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2164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253"/>
        <v>0</v>
      </c>
      <c r="M1602" s="25" t="s">
        <v>2198</v>
      </c>
      <c r="N1602" s="34">
        <v>45871</v>
      </c>
      <c r="O1602" s="41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42"/>
      <c r="U1602" s="25" t="s">
        <v>19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2164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253"/>
        <v>0</v>
      </c>
      <c r="M1603" s="25" t="s">
        <v>2180</v>
      </c>
      <c r="N1603" s="34">
        <v>45871</v>
      </c>
      <c r="O1603" s="41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42"/>
      <c r="U1603" s="25" t="s">
        <v>19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2164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253"/>
        <v>0</v>
      </c>
      <c r="M1604" s="25" t="s">
        <v>2198</v>
      </c>
      <c r="N1604" s="34">
        <v>45871</v>
      </c>
      <c r="O1604" s="41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42"/>
      <c r="U1604" s="25" t="s">
        <v>19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2164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2240</v>
      </c>
      <c r="N1605" s="34">
        <v>45873</v>
      </c>
      <c r="O1605" s="41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42"/>
      <c r="U1605" s="25" t="s">
        <v>19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2164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61"/>
        <v>0</v>
      </c>
      <c r="M1606" s="25" t="s">
        <v>2193</v>
      </c>
      <c r="N1606" s="34">
        <v>45871</v>
      </c>
      <c r="O1606" s="41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42"/>
      <c r="U1606" s="25" t="s">
        <v>19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2164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61"/>
        <v>0</v>
      </c>
      <c r="M1607" s="25" t="s">
        <v>2240</v>
      </c>
      <c r="N1607" s="34">
        <v>45873</v>
      </c>
      <c r="O1607" s="41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42"/>
      <c r="U1607" s="25" t="s">
        <v>19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2164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61"/>
        <v>0</v>
      </c>
      <c r="M1608" s="25" t="s">
        <v>2183</v>
      </c>
      <c r="N1608" s="34">
        <v>45871</v>
      </c>
      <c r="O1608" s="41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42"/>
      <c r="U1608" s="25" t="s">
        <v>19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2164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61"/>
        <v>0</v>
      </c>
      <c r="M1609" s="25" t="s">
        <v>2193</v>
      </c>
      <c r="N1609" s="34">
        <v>45871</v>
      </c>
      <c r="O1609" s="41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42"/>
      <c r="U1609" s="25" t="s">
        <v>19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2164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61"/>
        <v>0</v>
      </c>
      <c r="M1610" s="25" t="s">
        <v>2358</v>
      </c>
      <c r="N1610" s="34">
        <v>45881</v>
      </c>
      <c r="O1610" s="41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42"/>
      <c r="U1610" s="25" t="s">
        <v>19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2164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61"/>
        <v>0</v>
      </c>
      <c r="M1611" s="25" t="s">
        <v>2193</v>
      </c>
      <c r="N1611" s="34">
        <v>45871</v>
      </c>
      <c r="O1611" s="41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42"/>
      <c r="U1611" s="25" t="s">
        <v>19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2164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61"/>
        <v>0</v>
      </c>
      <c r="M1612" s="25" t="s">
        <v>2193</v>
      </c>
      <c r="N1612" s="34">
        <v>45871</v>
      </c>
      <c r="O1612" s="41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42"/>
      <c r="U1612" s="25" t="s">
        <v>19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2164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61"/>
        <v>0</v>
      </c>
      <c r="M1613" s="25" t="s">
        <v>2182</v>
      </c>
      <c r="N1613" s="34">
        <v>45871</v>
      </c>
      <c r="O1613" s="41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42"/>
      <c r="U1613" s="25" t="s">
        <v>19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2164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61"/>
        <v>0</v>
      </c>
      <c r="M1614" s="25" t="s">
        <v>2188</v>
      </c>
      <c r="N1614" s="34">
        <v>45871</v>
      </c>
      <c r="O1614" s="41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42"/>
      <c r="U1614" s="25" t="s">
        <v>19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2164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61"/>
        <v>0</v>
      </c>
      <c r="M1615" s="25" t="s">
        <v>2193</v>
      </c>
      <c r="N1615" s="34">
        <v>45871</v>
      </c>
      <c r="O1615" s="41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42"/>
      <c r="U1615" s="25" t="s">
        <v>19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2164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61"/>
        <v>0</v>
      </c>
      <c r="M1616" s="25" t="s">
        <v>3342</v>
      </c>
      <c r="N1616" s="34">
        <v>45904</v>
      </c>
      <c r="O1616" s="41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42"/>
      <c r="U1616" s="25" t="s">
        <v>19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2164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61"/>
        <v>0</v>
      </c>
      <c r="M1617" s="25" t="s">
        <v>2190</v>
      </c>
      <c r="N1617" s="34">
        <v>45871</v>
      </c>
      <c r="O1617" s="41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42"/>
      <c r="U1617" s="25" t="s">
        <v>19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2164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61"/>
        <v>0</v>
      </c>
      <c r="M1618" s="25" t="s">
        <v>2481</v>
      </c>
      <c r="N1618" s="34">
        <v>45890</v>
      </c>
      <c r="O1618" s="41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42"/>
      <c r="U1618" s="25" t="s">
        <v>19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2164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61"/>
        <v>0</v>
      </c>
      <c r="M1619" s="25" t="s">
        <v>2236</v>
      </c>
      <c r="N1619" s="34">
        <v>45871</v>
      </c>
      <c r="O1619" s="41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42"/>
      <c r="U1619" s="25" t="s">
        <v>19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2164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61"/>
        <v>0</v>
      </c>
      <c r="M1620" s="25" t="s">
        <v>2310</v>
      </c>
      <c r="N1620" s="34">
        <v>45877</v>
      </c>
      <c r="O1620" s="41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42"/>
      <c r="U1620" s="25" t="s">
        <v>19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2164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61"/>
        <v>0</v>
      </c>
      <c r="M1621" s="25" t="s">
        <v>2239</v>
      </c>
      <c r="N1621" s="34">
        <v>45873</v>
      </c>
      <c r="O1621" s="41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42"/>
      <c r="U1621" s="25" t="s">
        <v>19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2164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61"/>
        <v>0</v>
      </c>
      <c r="M1622" s="25" t="s">
        <v>2193</v>
      </c>
      <c r="N1622" s="34">
        <v>45871</v>
      </c>
      <c r="O1622" s="41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42"/>
      <c r="U1622" s="25" t="s">
        <v>19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2164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61"/>
        <v>0</v>
      </c>
      <c r="M1623" s="25" t="s">
        <v>2358</v>
      </c>
      <c r="N1623" s="34">
        <v>45881</v>
      </c>
      <c r="O1623" s="41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42"/>
      <c r="U1623" s="25" t="s">
        <v>19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2164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61"/>
        <v>0</v>
      </c>
      <c r="M1624" s="25" t="s">
        <v>2481</v>
      </c>
      <c r="N1624" s="34">
        <v>45890</v>
      </c>
      <c r="O1624" s="41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42"/>
      <c r="U1624" s="25" t="s">
        <v>19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2164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61"/>
        <v>0</v>
      </c>
      <c r="M1625" s="25" t="s">
        <v>2192</v>
      </c>
      <c r="N1625" s="34">
        <v>45871</v>
      </c>
      <c r="O1625" s="41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42"/>
      <c r="U1625" s="25" t="s">
        <v>19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2164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61"/>
        <v>0</v>
      </c>
      <c r="M1626" s="25" t="s">
        <v>2238</v>
      </c>
      <c r="N1626" s="34">
        <v>45871</v>
      </c>
      <c r="O1626" s="41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42"/>
      <c r="U1626" s="25" t="s">
        <v>19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2164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61"/>
        <v>0</v>
      </c>
      <c r="M1627" s="25" t="s">
        <v>2193</v>
      </c>
      <c r="N1627" s="34">
        <v>45871</v>
      </c>
      <c r="O1627" s="41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42"/>
      <c r="U1627" s="25" t="s">
        <v>19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2164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61"/>
        <v>0</v>
      </c>
      <c r="M1628" s="25" t="s">
        <v>2238</v>
      </c>
      <c r="N1628" s="34">
        <v>45871</v>
      </c>
      <c r="O1628" s="41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42"/>
      <c r="U1628" s="25" t="s">
        <v>19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2164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61"/>
        <v>0</v>
      </c>
      <c r="M1629" s="25" t="s">
        <v>2193</v>
      </c>
      <c r="N1629" s="34">
        <v>45871</v>
      </c>
      <c r="O1629" s="41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42"/>
      <c r="U1629" s="25" t="s">
        <v>19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2164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61"/>
        <v>0</v>
      </c>
      <c r="M1630" s="25" t="s">
        <v>2196</v>
      </c>
      <c r="N1630" s="34">
        <v>45871</v>
      </c>
      <c r="O1630" s="41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42"/>
      <c r="U1630" s="25" t="s">
        <v>19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2164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61"/>
        <v>0</v>
      </c>
      <c r="M1631" s="25" t="s">
        <v>3342</v>
      </c>
      <c r="N1631" s="34">
        <v>45904</v>
      </c>
      <c r="O1631" s="41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42"/>
      <c r="U1631" s="25" t="s">
        <v>19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2164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61"/>
        <v>0</v>
      </c>
      <c r="M1632" s="25" t="s">
        <v>2195</v>
      </c>
      <c r="N1632" s="34">
        <v>45871</v>
      </c>
      <c r="O1632" s="41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42"/>
      <c r="U1632" s="25" t="s">
        <v>19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2164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61"/>
        <v>0</v>
      </c>
      <c r="M1633" s="25" t="s">
        <v>2182</v>
      </c>
      <c r="N1633" s="34">
        <v>45871</v>
      </c>
      <c r="O1633" s="41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42"/>
      <c r="U1633" s="25" t="s">
        <v>19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2164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61"/>
        <v>0</v>
      </c>
      <c r="M1634" s="25" t="s">
        <v>2182</v>
      </c>
      <c r="N1634" s="34">
        <v>45871</v>
      </c>
      <c r="O1634" s="41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42"/>
      <c r="U1634" s="25" t="s">
        <v>19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2164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61"/>
        <v>0</v>
      </c>
      <c r="M1635" s="25" t="s">
        <v>2240</v>
      </c>
      <c r="N1635" s="34">
        <v>45873</v>
      </c>
      <c r="O1635" s="41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42"/>
      <c r="U1635" s="25" t="s">
        <v>19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2164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61"/>
        <v>0</v>
      </c>
      <c r="M1636" s="25" t="s">
        <v>2197</v>
      </c>
      <c r="N1636" s="34">
        <v>45871</v>
      </c>
      <c r="O1636" s="41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42"/>
      <c r="U1636" s="25" t="s">
        <v>19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2164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61"/>
        <v>0</v>
      </c>
      <c r="M1637" s="25" t="s">
        <v>2192</v>
      </c>
      <c r="N1637" s="34">
        <v>45871</v>
      </c>
      <c r="O1637" s="41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42"/>
      <c r="U1637" s="25" t="s">
        <v>19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2164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61"/>
        <v>0</v>
      </c>
      <c r="M1638" s="25" t="s">
        <v>2193</v>
      </c>
      <c r="N1638" s="34">
        <v>45871</v>
      </c>
      <c r="O1638" s="41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42"/>
      <c r="U1638" s="25" t="s">
        <v>19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2164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61"/>
        <v>0</v>
      </c>
      <c r="M1639" s="25" t="s">
        <v>2236</v>
      </c>
      <c r="N1639" s="34">
        <v>45871</v>
      </c>
      <c r="O1639" s="41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42"/>
      <c r="U1639" s="25" t="s">
        <v>19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2164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61"/>
        <v>0</v>
      </c>
      <c r="M1640" s="25" t="s">
        <v>2192</v>
      </c>
      <c r="N1640" s="34">
        <v>45871</v>
      </c>
      <c r="O1640" s="41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42"/>
      <c r="U1640" s="25" t="s">
        <v>19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2164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61"/>
        <v>0</v>
      </c>
      <c r="M1641" s="25" t="s">
        <v>2180</v>
      </c>
      <c r="N1641" s="34">
        <v>45871</v>
      </c>
      <c r="O1641" s="41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42"/>
      <c r="U1641" s="25" t="s">
        <v>19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2164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61"/>
        <v>0</v>
      </c>
      <c r="M1642" s="25" t="s">
        <v>2183</v>
      </c>
      <c r="N1642" s="34">
        <v>45871</v>
      </c>
      <c r="O1642" s="41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42"/>
      <c r="U1642" s="25" t="s">
        <v>19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2164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61"/>
        <v>0</v>
      </c>
      <c r="M1643" s="25" t="s">
        <v>2182</v>
      </c>
      <c r="N1643" s="34">
        <v>45871</v>
      </c>
      <c r="O1643" s="41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42"/>
      <c r="U1643" s="25" t="s">
        <v>19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2164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61"/>
        <v>0</v>
      </c>
      <c r="M1644" s="25" t="s">
        <v>2182</v>
      </c>
      <c r="N1644" s="34">
        <v>45871</v>
      </c>
      <c r="O1644" s="41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42"/>
      <c r="U1644" s="25" t="s">
        <v>19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2164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61"/>
        <v>0</v>
      </c>
      <c r="M1645" s="25" t="s">
        <v>2184</v>
      </c>
      <c r="N1645" s="34">
        <v>45871</v>
      </c>
      <c r="O1645" s="41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42"/>
      <c r="U1645" s="25" t="s">
        <v>19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2164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61"/>
        <v>0</v>
      </c>
      <c r="M1646" s="25" t="s">
        <v>2358</v>
      </c>
      <c r="N1646" s="34">
        <v>45881</v>
      </c>
      <c r="O1646" s="41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42"/>
      <c r="U1646" s="25" t="s">
        <v>19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2164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61"/>
        <v>0</v>
      </c>
      <c r="M1647" s="25" t="s">
        <v>2358</v>
      </c>
      <c r="N1647" s="34">
        <v>45881</v>
      </c>
      <c r="O1647" s="41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42"/>
      <c r="U1647" s="25" t="s">
        <v>19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2164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61"/>
        <v>0</v>
      </c>
      <c r="M1648" s="25" t="s">
        <v>2193</v>
      </c>
      <c r="N1648" s="34">
        <v>45871</v>
      </c>
      <c r="O1648" s="41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42"/>
      <c r="U1648" s="25" t="s">
        <v>19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2164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61"/>
        <v>0</v>
      </c>
      <c r="M1649" s="25" t="s">
        <v>2340</v>
      </c>
      <c r="N1649" s="34">
        <v>45880</v>
      </c>
      <c r="O1649" s="41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42"/>
      <c r="U1649" s="25" t="s">
        <v>19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2164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61"/>
        <v>0</v>
      </c>
      <c r="M1650" s="25" t="s">
        <v>2340</v>
      </c>
      <c r="N1650" s="34">
        <v>45880</v>
      </c>
      <c r="O1650" s="41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42"/>
      <c r="U1650" s="25" t="s">
        <v>19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2164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61"/>
        <v>0</v>
      </c>
      <c r="M1651" s="25" t="s">
        <v>2340</v>
      </c>
      <c r="N1651" s="34">
        <v>45880</v>
      </c>
      <c r="O1651" s="41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42"/>
      <c r="U1651" s="25" t="s">
        <v>19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2164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61"/>
        <v>0</v>
      </c>
      <c r="M1652" s="25" t="s">
        <v>2235</v>
      </c>
      <c r="N1652" s="34">
        <v>45871</v>
      </c>
      <c r="O1652" s="41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42"/>
      <c r="U1652" s="25" t="s">
        <v>19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2164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61"/>
        <v>0</v>
      </c>
      <c r="M1653" s="25" t="s">
        <v>2193</v>
      </c>
      <c r="N1653" s="34">
        <v>45871</v>
      </c>
      <c r="O1653" s="41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42"/>
      <c r="U1653" s="25" t="s">
        <v>19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2164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61"/>
        <v>0</v>
      </c>
      <c r="M1654" s="25" t="s">
        <v>2187</v>
      </c>
      <c r="N1654" s="34">
        <v>45871</v>
      </c>
      <c r="O1654" s="41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42"/>
      <c r="U1654" s="25" t="s">
        <v>19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2164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61"/>
        <v>0</v>
      </c>
      <c r="M1655" s="25" t="s">
        <v>2182</v>
      </c>
      <c r="N1655" s="34">
        <v>45871</v>
      </c>
      <c r="O1655" s="41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42"/>
      <c r="U1655" s="25" t="s">
        <v>19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2164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61"/>
        <v>0</v>
      </c>
      <c r="M1656" s="25" t="s">
        <v>2194</v>
      </c>
      <c r="N1656" s="34">
        <v>45871</v>
      </c>
      <c r="O1656" s="41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42"/>
      <c r="U1656" s="25" t="s">
        <v>19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2164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61"/>
        <v>0</v>
      </c>
      <c r="M1657" s="25" t="s">
        <v>2189</v>
      </c>
      <c r="N1657" s="34">
        <v>45871</v>
      </c>
      <c r="O1657" s="41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42"/>
      <c r="U1657" s="25" t="s">
        <v>19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2164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61"/>
        <v>0</v>
      </c>
      <c r="M1658" s="25" t="s">
        <v>2186</v>
      </c>
      <c r="N1658" s="34">
        <v>45871</v>
      </c>
      <c r="O1658" s="41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42"/>
      <c r="U1658" s="25" t="s">
        <v>19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2164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61"/>
        <v>0</v>
      </c>
      <c r="M1659" s="25" t="s">
        <v>2241</v>
      </c>
      <c r="N1659" s="34">
        <v>45873</v>
      </c>
      <c r="O1659" s="41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42"/>
      <c r="U1659" s="25" t="s">
        <v>19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2164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61"/>
        <v>0</v>
      </c>
      <c r="M1660" s="25" t="s">
        <v>2310</v>
      </c>
      <c r="N1660" s="34">
        <v>45877</v>
      </c>
      <c r="O1660" s="41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42"/>
      <c r="U1660" s="25" t="s">
        <v>19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2164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61"/>
        <v>0</v>
      </c>
      <c r="M1661" s="25" t="s">
        <v>2191</v>
      </c>
      <c r="N1661" s="34">
        <v>45871</v>
      </c>
      <c r="O1661" s="41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42"/>
      <c r="U1661" s="25" t="s">
        <v>19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2164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61"/>
        <v>0</v>
      </c>
      <c r="M1662" s="25" t="s">
        <v>2237</v>
      </c>
      <c r="N1662" s="34">
        <v>45871</v>
      </c>
      <c r="O1662" s="41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42"/>
      <c r="U1662" s="25" t="s">
        <v>19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2164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61"/>
        <v>0</v>
      </c>
      <c r="M1663" s="25" t="s">
        <v>2191</v>
      </c>
      <c r="N1663" s="34">
        <v>45871</v>
      </c>
      <c r="O1663" s="41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42"/>
      <c r="U1663" s="25" t="s">
        <v>19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2164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61"/>
        <v>0</v>
      </c>
      <c r="M1664" s="25" t="s">
        <v>2191</v>
      </c>
      <c r="N1664" s="34">
        <v>45871</v>
      </c>
      <c r="O1664" s="41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42"/>
      <c r="U1664" s="25" t="s">
        <v>19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2164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61"/>
        <v>0</v>
      </c>
      <c r="M1665" s="25" t="s">
        <v>2195</v>
      </c>
      <c r="N1665" s="34">
        <v>45871</v>
      </c>
      <c r="O1665" s="41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42"/>
      <c r="U1665" s="25" t="s">
        <v>19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2177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2165</v>
      </c>
      <c r="I1666" s="25" t="s">
        <v>4408</v>
      </c>
      <c r="J1666" s="25">
        <v>1</v>
      </c>
      <c r="K1666" s="25">
        <v>1</v>
      </c>
      <c r="L1666" s="25">
        <f t="shared" si="261"/>
        <v>0</v>
      </c>
      <c r="M1666" s="25" t="s">
        <v>2312</v>
      </c>
      <c r="N1666" s="34">
        <v>45877</v>
      </c>
      <c r="O1666" s="41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42"/>
      <c r="U1666" s="25" t="s">
        <v>321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2177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2166</v>
      </c>
      <c r="I1667" s="25" t="s">
        <v>4409</v>
      </c>
      <c r="J1667" s="25">
        <v>1</v>
      </c>
      <c r="K1667" s="25">
        <v>1</v>
      </c>
      <c r="L1667" s="25">
        <f t="shared" si="261"/>
        <v>0</v>
      </c>
      <c r="M1667" s="25" t="s">
        <v>2297</v>
      </c>
      <c r="N1667" s="34">
        <v>45875</v>
      </c>
      <c r="O1667" s="41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42"/>
      <c r="U1667" s="25" t="s">
        <v>321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2177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2167</v>
      </c>
      <c r="I1668" s="25" t="s">
        <v>4410</v>
      </c>
      <c r="J1668" s="25">
        <v>1</v>
      </c>
      <c r="K1668" s="25">
        <v>1</v>
      </c>
      <c r="L1668" s="25">
        <f t="shared" si="261"/>
        <v>0</v>
      </c>
      <c r="M1668" s="25" t="s">
        <v>2297</v>
      </c>
      <c r="N1668" s="34">
        <v>45875</v>
      </c>
      <c r="O1668" s="41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42"/>
      <c r="U1668" s="25" t="s">
        <v>321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2177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753</v>
      </c>
      <c r="I1669" s="25" t="s">
        <v>4142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2298</v>
      </c>
      <c r="N1669" s="34">
        <v>45875</v>
      </c>
      <c r="O1669" s="41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42"/>
      <c r="U1669" s="25" t="s">
        <v>321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2177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2168</v>
      </c>
      <c r="I1670" s="25" t="s">
        <v>4411</v>
      </c>
      <c r="J1670" s="25">
        <v>1</v>
      </c>
      <c r="K1670" s="25">
        <v>1</v>
      </c>
      <c r="L1670" s="25">
        <f t="shared" si="268"/>
        <v>0</v>
      </c>
      <c r="M1670" s="25" t="s">
        <v>2298</v>
      </c>
      <c r="N1670" s="34">
        <v>45875</v>
      </c>
      <c r="O1670" s="41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42"/>
      <c r="U1670" s="25" t="s">
        <v>321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2177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2169</v>
      </c>
      <c r="I1671" s="25" t="s">
        <v>4412</v>
      </c>
      <c r="J1671" s="25">
        <v>1</v>
      </c>
      <c r="K1671" s="25">
        <v>1</v>
      </c>
      <c r="L1671" s="25">
        <f t="shared" si="268"/>
        <v>0</v>
      </c>
      <c r="M1671" s="25" t="s">
        <v>2298</v>
      </c>
      <c r="N1671" s="34">
        <v>45875</v>
      </c>
      <c r="O1671" s="41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42"/>
      <c r="U1671" s="25" t="s">
        <v>321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2177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756</v>
      </c>
      <c r="I1672" s="25" t="s">
        <v>4143</v>
      </c>
      <c r="J1672" s="25">
        <v>1</v>
      </c>
      <c r="K1672" s="25">
        <v>1</v>
      </c>
      <c r="L1672" s="25">
        <f t="shared" si="268"/>
        <v>0</v>
      </c>
      <c r="M1672" s="25" t="s">
        <v>2298</v>
      </c>
      <c r="N1672" s="34">
        <v>45875</v>
      </c>
      <c r="O1672" s="41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42"/>
      <c r="U1672" s="25" t="s">
        <v>321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2177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2170</v>
      </c>
      <c r="I1673" s="25" t="s">
        <v>4413</v>
      </c>
      <c r="J1673" s="25">
        <v>1</v>
      </c>
      <c r="K1673" s="25">
        <v>1</v>
      </c>
      <c r="L1673" s="25">
        <f t="shared" si="268"/>
        <v>0</v>
      </c>
      <c r="M1673" s="25" t="s">
        <v>2181</v>
      </c>
      <c r="N1673" s="34">
        <v>45871</v>
      </c>
      <c r="O1673" s="41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42"/>
      <c r="U1673" s="25" t="s">
        <v>321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2177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2171</v>
      </c>
      <c r="I1674" s="25" t="s">
        <v>4413</v>
      </c>
      <c r="J1674" s="25">
        <v>1</v>
      </c>
      <c r="K1674" s="25">
        <v>1</v>
      </c>
      <c r="L1674" s="25">
        <f t="shared" si="268"/>
        <v>0</v>
      </c>
      <c r="M1674" s="25" t="s">
        <v>2181</v>
      </c>
      <c r="N1674" s="34">
        <v>45871</v>
      </c>
      <c r="O1674" s="41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42"/>
      <c r="U1674" s="25" t="s">
        <v>321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2177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2172</v>
      </c>
      <c r="I1675" s="25" t="s">
        <v>4414</v>
      </c>
      <c r="J1675" s="25">
        <v>1</v>
      </c>
      <c r="K1675" s="25">
        <v>1</v>
      </c>
      <c r="L1675" s="25">
        <f t="shared" si="268"/>
        <v>0</v>
      </c>
      <c r="M1675" s="25" t="s">
        <v>2181</v>
      </c>
      <c r="N1675" s="34">
        <v>45871</v>
      </c>
      <c r="O1675" s="41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42"/>
      <c r="U1675" s="25" t="s">
        <v>321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2177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2173</v>
      </c>
      <c r="I1676" s="25" t="s">
        <v>4415</v>
      </c>
      <c r="J1676" s="25">
        <v>1</v>
      </c>
      <c r="K1676" s="25">
        <v>1</v>
      </c>
      <c r="L1676" s="25">
        <f t="shared" si="268"/>
        <v>0</v>
      </c>
      <c r="M1676" s="25" t="s">
        <v>2181</v>
      </c>
      <c r="N1676" s="34">
        <v>45871</v>
      </c>
      <c r="O1676" s="41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42"/>
      <c r="U1676" s="25" t="s">
        <v>321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2177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2174</v>
      </c>
      <c r="I1677" s="25" t="s">
        <v>4416</v>
      </c>
      <c r="J1677" s="25">
        <v>1</v>
      </c>
      <c r="K1677" s="25">
        <v>1</v>
      </c>
      <c r="L1677" s="25">
        <f t="shared" si="268"/>
        <v>0</v>
      </c>
      <c r="M1677" s="25" t="s">
        <v>2200</v>
      </c>
      <c r="N1677" s="34">
        <v>45871</v>
      </c>
      <c r="O1677" s="41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42"/>
      <c r="U1677" s="25" t="s">
        <v>321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2177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2175</v>
      </c>
      <c r="I1678" s="25" t="s">
        <v>4677</v>
      </c>
      <c r="J1678" s="25">
        <v>1</v>
      </c>
      <c r="K1678" s="25">
        <v>1</v>
      </c>
      <c r="L1678" s="25">
        <f t="shared" si="268"/>
        <v>0</v>
      </c>
      <c r="M1678" s="25" t="s">
        <v>2297</v>
      </c>
      <c r="N1678" s="34">
        <v>45875</v>
      </c>
      <c r="O1678" s="41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42"/>
      <c r="U1678" s="25" t="s">
        <v>321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2243</v>
      </c>
      <c r="N1679" s="34">
        <v>45873</v>
      </c>
      <c r="O1679" s="41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42"/>
      <c r="U1679" s="25" t="s">
        <v>2792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2242</v>
      </c>
      <c r="N1680" s="34">
        <v>45873</v>
      </c>
      <c r="O1680" s="41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42"/>
      <c r="U1680" s="25" t="s">
        <v>2792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14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4144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1149</v>
      </c>
      <c r="Q1681" s="25"/>
      <c r="R1681" s="25"/>
      <c r="S1681" s="3" t="s">
        <v>300</v>
      </c>
      <c r="T1681" s="42"/>
      <c r="U1681" s="25" t="s">
        <v>508</v>
      </c>
      <c r="V1681" s="25" t="str">
        <f>VLOOKUP(P1681,'Customer List'!B:C,2,)</f>
        <v>STOCK</v>
      </c>
      <c r="W1681" s="43" t="s">
        <v>1149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14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4144</v>
      </c>
      <c r="J1682" s="25">
        <v>4</v>
      </c>
      <c r="K1682" s="25">
        <v>4</v>
      </c>
      <c r="L1682" s="25">
        <f t="shared" si="268"/>
        <v>0</v>
      </c>
      <c r="M1682" s="25" t="s">
        <v>3456</v>
      </c>
      <c r="N1682" s="34">
        <v>45911</v>
      </c>
      <c r="O1682" s="41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42"/>
      <c r="U1682" s="25" t="s">
        <v>508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14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2353</v>
      </c>
      <c r="N1683" s="34">
        <v>45881</v>
      </c>
      <c r="O1683" s="41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42"/>
      <c r="U1683" s="25" t="s">
        <v>508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2207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2428</v>
      </c>
      <c r="N1684" s="34">
        <v>45887</v>
      </c>
      <c r="O1684" s="41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42"/>
      <c r="U1684" s="25" t="s">
        <v>521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2207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2244</v>
      </c>
      <c r="N1685" s="34">
        <v>45873</v>
      </c>
      <c r="O1685" s="41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42"/>
      <c r="U1685" s="25" t="s">
        <v>521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2211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3333</v>
      </c>
      <c r="N1686" s="34">
        <v>45903</v>
      </c>
      <c r="O1686" s="41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42"/>
      <c r="U1686" s="25" t="s">
        <v>521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2213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2245</v>
      </c>
      <c r="N1687" s="34">
        <v>45873</v>
      </c>
      <c r="O1687" s="41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42"/>
      <c r="U1687" s="25" t="s">
        <v>521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2215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2247</v>
      </c>
      <c r="N1688" s="34">
        <v>45873</v>
      </c>
      <c r="O1688" s="41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42"/>
      <c r="U1688" s="25" t="s">
        <v>521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2217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2246</v>
      </c>
      <c r="N1689" s="34">
        <v>45873</v>
      </c>
      <c r="O1689" s="41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42"/>
      <c r="U1689" s="25" t="s">
        <v>521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2217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2374</v>
      </c>
      <c r="N1690" s="34">
        <v>45883</v>
      </c>
      <c r="O1690" s="41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42"/>
      <c r="U1690" s="25" t="s">
        <v>521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2217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2374</v>
      </c>
      <c r="N1691" s="34">
        <v>45883</v>
      </c>
      <c r="O1691" s="41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42"/>
      <c r="U1691" s="25" t="s">
        <v>521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2221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2249</v>
      </c>
      <c r="N1692" s="34">
        <v>45873</v>
      </c>
      <c r="O1692" s="41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42"/>
      <c r="U1692" s="25" t="s">
        <v>521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2221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2248</v>
      </c>
      <c r="N1693" s="34">
        <v>45873</v>
      </c>
      <c r="O1693" s="41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42"/>
      <c r="U1693" s="25" t="s">
        <v>521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2221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2248</v>
      </c>
      <c r="N1694" s="34">
        <v>45873</v>
      </c>
      <c r="O1694" s="41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42"/>
      <c r="U1694" s="25" t="s">
        <v>521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2221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2248</v>
      </c>
      <c r="N1695" s="34">
        <v>45873</v>
      </c>
      <c r="O1695" s="41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42"/>
      <c r="U1695" s="25" t="s">
        <v>521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2221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2248</v>
      </c>
      <c r="N1696" s="34">
        <v>45873</v>
      </c>
      <c r="O1696" s="41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42"/>
      <c r="U1696" s="25" t="s">
        <v>521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2345</v>
      </c>
      <c r="N1697" s="34">
        <v>45880</v>
      </c>
      <c r="O1697" s="41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42"/>
      <c r="U1697" s="25" t="s">
        <v>2536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2228</v>
      </c>
      <c r="I1698" s="25" t="s">
        <v>4379</v>
      </c>
      <c r="J1698" s="25">
        <v>1</v>
      </c>
      <c r="K1698" s="25">
        <v>1</v>
      </c>
      <c r="L1698" s="25">
        <f t="shared" si="268"/>
        <v>0</v>
      </c>
      <c r="M1698" s="25" t="s">
        <v>2313</v>
      </c>
      <c r="N1698" s="34">
        <v>45877</v>
      </c>
      <c r="O1698" s="41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42"/>
      <c r="U1698" s="25" t="s">
        <v>424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2229</v>
      </c>
      <c r="I1699" s="25" t="s">
        <v>4380</v>
      </c>
      <c r="J1699" s="25">
        <v>1</v>
      </c>
      <c r="K1699" s="25">
        <v>1</v>
      </c>
      <c r="L1699" s="25">
        <f t="shared" si="268"/>
        <v>0</v>
      </c>
      <c r="M1699" s="25" t="s">
        <v>2313</v>
      </c>
      <c r="N1699" s="34">
        <v>45877</v>
      </c>
      <c r="O1699" s="41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42"/>
      <c r="U1699" s="25" t="s">
        <v>424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2281</v>
      </c>
      <c r="N1700" s="34">
        <v>45875</v>
      </c>
      <c r="O1700" s="41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42"/>
      <c r="U1700" s="25" t="s">
        <v>612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2281</v>
      </c>
      <c r="N1701" s="34">
        <v>45875</v>
      </c>
      <c r="O1701" s="41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42"/>
      <c r="U1701" s="25" t="s">
        <v>612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2281</v>
      </c>
      <c r="N1702" s="34">
        <v>45875</v>
      </c>
      <c r="O1702" s="41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42"/>
      <c r="U1702" s="25" t="s">
        <v>612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2281</v>
      </c>
      <c r="N1703" s="34">
        <v>45875</v>
      </c>
      <c r="O1703" s="41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42"/>
      <c r="U1703" s="25" t="s">
        <v>612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2257</v>
      </c>
      <c r="I1704" s="25" t="s">
        <v>4381</v>
      </c>
      <c r="J1704" s="25">
        <v>2</v>
      </c>
      <c r="K1704" s="25">
        <v>2</v>
      </c>
      <c r="L1704" s="25">
        <f t="shared" si="268"/>
        <v>0</v>
      </c>
      <c r="M1704" s="25" t="s">
        <v>2284</v>
      </c>
      <c r="N1704" s="34">
        <v>45875</v>
      </c>
      <c r="O1704" s="41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42"/>
      <c r="U1704" s="25" t="s">
        <v>424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2263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2258</v>
      </c>
      <c r="I1705" s="25" t="s">
        <v>4417</v>
      </c>
      <c r="J1705" s="25">
        <v>1</v>
      </c>
      <c r="K1705" s="25">
        <v>1</v>
      </c>
      <c r="L1705" s="25">
        <f t="shared" si="268"/>
        <v>0</v>
      </c>
      <c r="M1705" s="25" t="s">
        <v>2326</v>
      </c>
      <c r="N1705" s="34">
        <v>45880</v>
      </c>
      <c r="O1705" s="41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42"/>
      <c r="U1705" s="25" t="s">
        <v>321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2263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373</v>
      </c>
      <c r="I1706" s="25" t="s">
        <v>4138</v>
      </c>
      <c r="J1706" s="25">
        <v>1</v>
      </c>
      <c r="K1706" s="25">
        <v>1</v>
      </c>
      <c r="L1706" s="25">
        <f t="shared" si="268"/>
        <v>0</v>
      </c>
      <c r="M1706" s="25" t="s">
        <v>2282</v>
      </c>
      <c r="N1706" s="34">
        <v>45875</v>
      </c>
      <c r="O1706" s="41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42"/>
      <c r="U1706" s="25" t="s">
        <v>321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2263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2259</v>
      </c>
      <c r="I1707" s="25" t="s">
        <v>4418</v>
      </c>
      <c r="J1707" s="25">
        <v>1</v>
      </c>
      <c r="K1707" s="25">
        <v>1</v>
      </c>
      <c r="L1707" s="25">
        <f t="shared" si="268"/>
        <v>0</v>
      </c>
      <c r="M1707" s="25" t="s">
        <v>2285</v>
      </c>
      <c r="N1707" s="34">
        <v>45875</v>
      </c>
      <c r="O1707" s="41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42"/>
      <c r="U1707" s="25" t="s">
        <v>321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2263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2260</v>
      </c>
      <c r="I1708" s="25" t="s">
        <v>4145</v>
      </c>
      <c r="J1708" s="25">
        <v>1</v>
      </c>
      <c r="K1708" s="25">
        <v>1</v>
      </c>
      <c r="L1708" s="25">
        <f t="shared" si="268"/>
        <v>0</v>
      </c>
      <c r="M1708" s="25" t="s">
        <v>2285</v>
      </c>
      <c r="N1708" s="34">
        <v>45875</v>
      </c>
      <c r="O1708" s="41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42"/>
      <c r="U1708" s="25" t="s">
        <v>321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2263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373</v>
      </c>
      <c r="I1709" s="25" t="s">
        <v>4138</v>
      </c>
      <c r="J1709" s="25">
        <v>1</v>
      </c>
      <c r="K1709" s="25">
        <v>1</v>
      </c>
      <c r="L1709" s="25">
        <f t="shared" si="268"/>
        <v>0</v>
      </c>
      <c r="M1709" s="25" t="s">
        <v>2435</v>
      </c>
      <c r="N1709" s="34">
        <v>45888</v>
      </c>
      <c r="O1709" s="41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42"/>
      <c r="U1709" s="25" t="s">
        <v>321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2263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2261</v>
      </c>
      <c r="I1710" s="25" t="s">
        <v>4419</v>
      </c>
      <c r="J1710" s="25">
        <v>1</v>
      </c>
      <c r="K1710" s="25">
        <v>1</v>
      </c>
      <c r="L1710" s="25">
        <f t="shared" si="268"/>
        <v>0</v>
      </c>
      <c r="M1710" s="25" t="s">
        <v>2328</v>
      </c>
      <c r="N1710" s="34">
        <v>45880</v>
      </c>
      <c r="O1710" s="41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42"/>
      <c r="U1710" s="25" t="s">
        <v>321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2263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2262</v>
      </c>
      <c r="I1711" s="25" t="s">
        <v>4420</v>
      </c>
      <c r="J1711" s="25">
        <v>1</v>
      </c>
      <c r="K1711" s="25">
        <v>1</v>
      </c>
      <c r="L1711" s="25">
        <f t="shared" si="268"/>
        <v>0</v>
      </c>
      <c r="M1711" s="25" t="s">
        <v>2328</v>
      </c>
      <c r="N1711" s="34">
        <v>45880</v>
      </c>
      <c r="O1711" s="41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42"/>
      <c r="U1711" s="25" t="s">
        <v>321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2263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409</v>
      </c>
      <c r="I1712" s="25" t="s">
        <v>4678</v>
      </c>
      <c r="J1712" s="25">
        <v>3</v>
      </c>
      <c r="K1712" s="25">
        <v>3</v>
      </c>
      <c r="L1712" s="25">
        <f t="shared" si="268"/>
        <v>0</v>
      </c>
      <c r="M1712" s="25" t="s">
        <v>2283</v>
      </c>
      <c r="N1712" s="34">
        <v>45875</v>
      </c>
      <c r="O1712" s="41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42"/>
      <c r="U1712" s="25" t="s">
        <v>321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2263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365</v>
      </c>
      <c r="I1713" s="25" t="s">
        <v>4146</v>
      </c>
      <c r="J1713" s="25">
        <v>1</v>
      </c>
      <c r="K1713" s="25">
        <v>1</v>
      </c>
      <c r="L1713" s="25">
        <f t="shared" si="268"/>
        <v>0</v>
      </c>
      <c r="M1713" s="25" t="s">
        <v>2283</v>
      </c>
      <c r="N1713" s="34">
        <v>45875</v>
      </c>
      <c r="O1713" s="41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42"/>
      <c r="U1713" s="25" t="s">
        <v>321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2265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2314</v>
      </c>
      <c r="N1714" s="34">
        <v>45880</v>
      </c>
      <c r="O1714" s="41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42"/>
      <c r="U1714" s="25" t="s">
        <v>508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2265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2353</v>
      </c>
      <c r="N1715" s="34">
        <v>45881</v>
      </c>
      <c r="O1715" s="41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42"/>
      <c r="U1715" s="25" t="s">
        <v>508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2266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2280</v>
      </c>
      <c r="N1716" s="34">
        <v>45875</v>
      </c>
      <c r="O1716" s="41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42"/>
      <c r="U1716" s="25" t="s">
        <v>508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2266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2278</v>
      </c>
      <c r="N1717" s="34">
        <v>45875</v>
      </c>
      <c r="O1717" s="41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42"/>
      <c r="U1717" s="25" t="s">
        <v>508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2266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667</v>
      </c>
      <c r="I1718" s="25" t="s">
        <v>4135</v>
      </c>
      <c r="J1718" s="25">
        <v>2</v>
      </c>
      <c r="K1718" s="25">
        <v>2</v>
      </c>
      <c r="L1718" s="25">
        <f t="shared" si="268"/>
        <v>0</v>
      </c>
      <c r="M1718" s="25" t="s">
        <v>2346</v>
      </c>
      <c r="N1718" s="34">
        <v>45880</v>
      </c>
      <c r="O1718" s="41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42"/>
      <c r="U1718" s="25" t="s">
        <v>508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2266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2279</v>
      </c>
      <c r="N1719" s="34">
        <v>45875</v>
      </c>
      <c r="O1719" s="41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42"/>
      <c r="U1719" s="25" t="s">
        <v>508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2266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2279</v>
      </c>
      <c r="N1720" s="34">
        <v>45875</v>
      </c>
      <c r="O1720" s="41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42"/>
      <c r="U1720" s="25" t="s">
        <v>508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2267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2315</v>
      </c>
      <c r="N1721" s="34">
        <v>45880</v>
      </c>
      <c r="O1721" s="41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42"/>
      <c r="U1721" s="25" t="s">
        <v>508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2267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667</v>
      </c>
      <c r="I1722" s="25" t="s">
        <v>4135</v>
      </c>
      <c r="J1722" s="25">
        <v>2</v>
      </c>
      <c r="K1722" s="25">
        <v>2</v>
      </c>
      <c r="L1722" s="25">
        <f t="shared" si="268"/>
        <v>0</v>
      </c>
      <c r="M1722" s="25" t="s">
        <v>2347</v>
      </c>
      <c r="N1722" s="34">
        <v>45880</v>
      </c>
      <c r="O1722" s="41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42"/>
      <c r="U1722" s="25" t="s">
        <v>508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2286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68"/>
        <v>0</v>
      </c>
      <c r="M1723" s="25" t="s">
        <v>2482</v>
      </c>
      <c r="N1723" s="34">
        <v>45890</v>
      </c>
      <c r="O1723" s="41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42" t="s">
        <v>610</v>
      </c>
      <c r="U1723" s="25" t="s">
        <v>19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2286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68"/>
        <v>0</v>
      </c>
      <c r="M1724" s="25" t="s">
        <v>2321</v>
      </c>
      <c r="N1724" s="34">
        <v>45880</v>
      </c>
      <c r="O1724" s="41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42"/>
      <c r="U1724" s="25" t="s">
        <v>19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2286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68"/>
        <v>0</v>
      </c>
      <c r="M1725" s="25" t="s">
        <v>2321</v>
      </c>
      <c r="N1725" s="34">
        <v>45880</v>
      </c>
      <c r="O1725" s="41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42"/>
      <c r="U1725" s="25" t="s">
        <v>19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2286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68"/>
        <v>0</v>
      </c>
      <c r="M1726" s="25" t="s">
        <v>2365</v>
      </c>
      <c r="N1726" s="34">
        <v>45882</v>
      </c>
      <c r="O1726" s="41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42" t="s">
        <v>2366</v>
      </c>
      <c r="U1726" s="25" t="s">
        <v>19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2286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68"/>
        <v>0</v>
      </c>
      <c r="M1727" s="25" t="s">
        <v>2335</v>
      </c>
      <c r="N1727" s="34">
        <v>45880</v>
      </c>
      <c r="O1727" s="41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42"/>
      <c r="U1727" s="25" t="s">
        <v>19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2286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68"/>
        <v>0</v>
      </c>
      <c r="M1728" s="25" t="s">
        <v>2321</v>
      </c>
      <c r="N1728" s="34">
        <v>45880</v>
      </c>
      <c r="O1728" s="41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42"/>
      <c r="U1728" s="25" t="s">
        <v>19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2286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68"/>
        <v>0</v>
      </c>
      <c r="M1729" s="25" t="s">
        <v>2333</v>
      </c>
      <c r="N1729" s="34">
        <v>45880</v>
      </c>
      <c r="O1729" s="41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42"/>
      <c r="U1729" s="25" t="s">
        <v>19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2286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68"/>
        <v>0</v>
      </c>
      <c r="M1730" s="25" t="s">
        <v>2321</v>
      </c>
      <c r="N1730" s="34">
        <v>45880</v>
      </c>
      <c r="O1730" s="41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42"/>
      <c r="U1730" s="25" t="s">
        <v>19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2286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68"/>
        <v>0</v>
      </c>
      <c r="M1731" s="25" t="s">
        <v>2321</v>
      </c>
      <c r="N1731" s="34">
        <v>45880</v>
      </c>
      <c r="O1731" s="41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42"/>
      <c r="U1731" s="25" t="s">
        <v>19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2286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68"/>
        <v>0</v>
      </c>
      <c r="M1732" s="25" t="s">
        <v>2317</v>
      </c>
      <c r="N1732" s="34">
        <v>45880</v>
      </c>
      <c r="O1732" s="41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42"/>
      <c r="U1732" s="25" t="s">
        <v>19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2286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2335</v>
      </c>
      <c r="N1733" s="34">
        <v>45880</v>
      </c>
      <c r="O1733" s="41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42"/>
      <c r="U1733" s="25" t="s">
        <v>19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2286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75"/>
        <v>0</v>
      </c>
      <c r="M1734" s="25" t="s">
        <v>2321</v>
      </c>
      <c r="N1734" s="34">
        <v>45880</v>
      </c>
      <c r="O1734" s="41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42"/>
      <c r="U1734" s="25" t="s">
        <v>19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2286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75"/>
        <v>0</v>
      </c>
      <c r="M1735" s="25" t="s">
        <v>2321</v>
      </c>
      <c r="N1735" s="34">
        <v>45880</v>
      </c>
      <c r="O1735" s="41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42"/>
      <c r="U1735" s="25" t="s">
        <v>19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2286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75"/>
        <v>0</v>
      </c>
      <c r="M1736" s="25" t="s">
        <v>2321</v>
      </c>
      <c r="N1736" s="34">
        <v>45880</v>
      </c>
      <c r="O1736" s="41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42"/>
      <c r="U1736" s="25" t="s">
        <v>19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2286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75"/>
        <v>0</v>
      </c>
      <c r="M1737" s="25" t="s">
        <v>2339</v>
      </c>
      <c r="N1737" s="34">
        <v>45880</v>
      </c>
      <c r="O1737" s="41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42"/>
      <c r="U1737" s="25" t="s">
        <v>19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2286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75"/>
        <v>0</v>
      </c>
      <c r="M1738" s="25" t="s">
        <v>2483</v>
      </c>
      <c r="N1738" s="34">
        <v>45890</v>
      </c>
      <c r="O1738" s="41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42" t="s">
        <v>610</v>
      </c>
      <c r="U1738" s="25" t="s">
        <v>19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2286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75"/>
        <v>0</v>
      </c>
      <c r="M1739" s="25" t="s">
        <v>2321</v>
      </c>
      <c r="N1739" s="34">
        <v>45880</v>
      </c>
      <c r="O1739" s="41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42"/>
      <c r="U1739" s="25" t="s">
        <v>19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2286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75"/>
        <v>0</v>
      </c>
      <c r="M1740" s="25" t="s">
        <v>2307</v>
      </c>
      <c r="N1740" s="34">
        <v>45876</v>
      </c>
      <c r="O1740" s="41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42"/>
      <c r="U1740" s="25" t="s">
        <v>19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2286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75"/>
        <v>0</v>
      </c>
      <c r="M1741" s="25" t="s">
        <v>2365</v>
      </c>
      <c r="N1741" s="34">
        <v>45882</v>
      </c>
      <c r="O1741" s="41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42" t="s">
        <v>2366</v>
      </c>
      <c r="U1741" s="25" t="s">
        <v>19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2286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75"/>
        <v>0</v>
      </c>
      <c r="M1742" s="25" t="s">
        <v>2307</v>
      </c>
      <c r="N1742" s="34">
        <v>45876</v>
      </c>
      <c r="O1742" s="41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42"/>
      <c r="U1742" s="25" t="s">
        <v>19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2286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75"/>
        <v>0</v>
      </c>
      <c r="M1743" s="25" t="s">
        <v>2448</v>
      </c>
      <c r="N1743" s="34">
        <v>45881</v>
      </c>
      <c r="O1743" s="41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42" t="s">
        <v>610</v>
      </c>
      <c r="U1743" s="25" t="s">
        <v>19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2286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75"/>
        <v>0</v>
      </c>
      <c r="M1744" s="25" t="s">
        <v>2338</v>
      </c>
      <c r="N1744" s="34">
        <v>45880</v>
      </c>
      <c r="O1744" s="41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42"/>
      <c r="U1744" s="25" t="s">
        <v>19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2286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75"/>
        <v>0</v>
      </c>
      <c r="M1745" s="25" t="s">
        <v>2339</v>
      </c>
      <c r="N1745" s="34">
        <v>45880</v>
      </c>
      <c r="O1745" s="41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42"/>
      <c r="U1745" s="25" t="s">
        <v>19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2286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75"/>
        <v>0</v>
      </c>
      <c r="M1746" s="25" t="s">
        <v>2333</v>
      </c>
      <c r="N1746" s="34">
        <v>45880</v>
      </c>
      <c r="O1746" s="41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42"/>
      <c r="U1746" s="25" t="s">
        <v>19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2286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75"/>
        <v>0</v>
      </c>
      <c r="M1747" s="25" t="s">
        <v>2365</v>
      </c>
      <c r="N1747" s="34">
        <v>45882</v>
      </c>
      <c r="O1747" s="41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42" t="s">
        <v>2366</v>
      </c>
      <c r="U1747" s="25" t="s">
        <v>19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2286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75"/>
        <v>0</v>
      </c>
      <c r="M1748" s="25" t="s">
        <v>2339</v>
      </c>
      <c r="N1748" s="34">
        <v>45880</v>
      </c>
      <c r="O1748" s="41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42"/>
      <c r="U1748" s="25" t="s">
        <v>19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2286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75"/>
        <v>0</v>
      </c>
      <c r="M1749" s="25" t="s">
        <v>2333</v>
      </c>
      <c r="N1749" s="34">
        <v>45880</v>
      </c>
      <c r="O1749" s="41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42"/>
      <c r="U1749" s="25" t="s">
        <v>19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2286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75"/>
        <v>0</v>
      </c>
      <c r="M1750" s="25" t="s">
        <v>2365</v>
      </c>
      <c r="N1750" s="34">
        <v>45882</v>
      </c>
      <c r="O1750" s="41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42" t="s">
        <v>2366</v>
      </c>
      <c r="U1750" s="25" t="s">
        <v>19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2286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75"/>
        <v>0</v>
      </c>
      <c r="M1751" s="25" t="s">
        <v>2365</v>
      </c>
      <c r="N1751" s="34">
        <v>45882</v>
      </c>
      <c r="O1751" s="41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42" t="s">
        <v>2366</v>
      </c>
      <c r="U1751" s="25" t="s">
        <v>19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2286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75"/>
        <v>0</v>
      </c>
      <c r="M1752" s="25" t="s">
        <v>2482</v>
      </c>
      <c r="N1752" s="34">
        <v>45890</v>
      </c>
      <c r="O1752" s="41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42" t="s">
        <v>610</v>
      </c>
      <c r="U1752" s="25" t="s">
        <v>19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2286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75"/>
        <v>0</v>
      </c>
      <c r="M1753" s="25" t="s">
        <v>2319</v>
      </c>
      <c r="N1753" s="34">
        <v>45880</v>
      </c>
      <c r="O1753" s="41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42"/>
      <c r="U1753" s="25" t="s">
        <v>19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2286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75"/>
        <v>0</v>
      </c>
      <c r="M1754" s="25" t="s">
        <v>2363</v>
      </c>
      <c r="N1754" s="34">
        <v>45882</v>
      </c>
      <c r="O1754" s="41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42"/>
      <c r="U1754" s="25" t="s">
        <v>19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2286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75"/>
        <v>0</v>
      </c>
      <c r="M1755" s="25" t="s">
        <v>2334</v>
      </c>
      <c r="N1755" s="34">
        <v>45880</v>
      </c>
      <c r="O1755" s="41">
        <v>4774</v>
      </c>
      <c r="P1755" s="25" t="s">
        <v>23</v>
      </c>
      <c r="Q1755" s="50" t="s">
        <v>2352</v>
      </c>
      <c r="R1755" s="25" t="s">
        <v>41</v>
      </c>
      <c r="S1755" s="3">
        <v>4</v>
      </c>
      <c r="T1755" s="42"/>
      <c r="U1755" s="25" t="s">
        <v>19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2286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75"/>
        <v>0</v>
      </c>
      <c r="M1756" s="25" t="s">
        <v>2361</v>
      </c>
      <c r="N1756" s="34">
        <v>45881</v>
      </c>
      <c r="O1756" s="41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42" t="s">
        <v>610</v>
      </c>
      <c r="U1756" s="25" t="s">
        <v>19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2286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75"/>
        <v>0</v>
      </c>
      <c r="M1757" s="25" t="s">
        <v>2323</v>
      </c>
      <c r="N1757" s="34">
        <v>45880</v>
      </c>
      <c r="O1757" s="41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42"/>
      <c r="U1757" s="25" t="s">
        <v>19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2286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75"/>
        <v>0</v>
      </c>
      <c r="M1758" s="25" t="s">
        <v>2311</v>
      </c>
      <c r="N1758" s="34">
        <v>45877</v>
      </c>
      <c r="O1758" s="41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42"/>
      <c r="U1758" s="25" t="s">
        <v>19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2286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75"/>
        <v>0</v>
      </c>
      <c r="M1759" s="25" t="s">
        <v>2334</v>
      </c>
      <c r="N1759" s="34">
        <v>45880</v>
      </c>
      <c r="O1759" s="41">
        <v>11935</v>
      </c>
      <c r="P1759" s="25" t="s">
        <v>23</v>
      </c>
      <c r="Q1759" s="50" t="s">
        <v>2352</v>
      </c>
      <c r="R1759" s="25" t="s">
        <v>41</v>
      </c>
      <c r="S1759" s="3">
        <v>4</v>
      </c>
      <c r="T1759" s="42"/>
      <c r="U1759" s="25" t="s">
        <v>19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2286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75"/>
        <v>0</v>
      </c>
      <c r="M1760" s="25" t="s">
        <v>2309</v>
      </c>
      <c r="N1760" s="34">
        <v>45876</v>
      </c>
      <c r="O1760" s="41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42"/>
      <c r="U1760" s="25" t="s">
        <v>19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2286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75"/>
        <v>0</v>
      </c>
      <c r="M1761" s="25" t="s">
        <v>2333</v>
      </c>
      <c r="N1761" s="34">
        <v>45880</v>
      </c>
      <c r="O1761" s="41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42"/>
      <c r="U1761" s="25" t="s">
        <v>19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2286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75"/>
        <v>0</v>
      </c>
      <c r="M1762" s="25" t="s">
        <v>2311</v>
      </c>
      <c r="N1762" s="34">
        <v>45877</v>
      </c>
      <c r="O1762" s="41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42"/>
      <c r="U1762" s="25" t="s">
        <v>19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2286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75"/>
        <v>0</v>
      </c>
      <c r="M1763" s="25" t="s">
        <v>2333</v>
      </c>
      <c r="N1763" s="34">
        <v>45880</v>
      </c>
      <c r="O1763" s="41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42"/>
      <c r="U1763" s="25" t="s">
        <v>19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2286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75"/>
        <v>0</v>
      </c>
      <c r="M1764" s="25" t="s">
        <v>2317</v>
      </c>
      <c r="N1764" s="34">
        <v>45880</v>
      </c>
      <c r="O1764" s="41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42"/>
      <c r="U1764" s="25" t="s">
        <v>19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2286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75"/>
        <v>0</v>
      </c>
      <c r="M1765" s="25" t="s">
        <v>2365</v>
      </c>
      <c r="N1765" s="34">
        <v>45882</v>
      </c>
      <c r="O1765" s="41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42" t="s">
        <v>2366</v>
      </c>
      <c r="U1765" s="25" t="s">
        <v>19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2286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75"/>
        <v>0</v>
      </c>
      <c r="M1766" s="25" t="s">
        <v>2365</v>
      </c>
      <c r="N1766" s="34">
        <v>45882</v>
      </c>
      <c r="O1766" s="41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42" t="s">
        <v>2366</v>
      </c>
      <c r="U1766" s="25" t="s">
        <v>19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2286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75"/>
        <v>0</v>
      </c>
      <c r="M1767" s="25" t="s">
        <v>2334</v>
      </c>
      <c r="N1767" s="34">
        <v>45880</v>
      </c>
      <c r="O1767" s="41">
        <v>23327.5</v>
      </c>
      <c r="P1767" s="25" t="s">
        <v>23</v>
      </c>
      <c r="Q1767" s="50" t="s">
        <v>2352</v>
      </c>
      <c r="R1767" s="25" t="s">
        <v>41</v>
      </c>
      <c r="S1767" s="3">
        <v>4</v>
      </c>
      <c r="T1767" s="42"/>
      <c r="U1767" s="25" t="s">
        <v>19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2286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75"/>
        <v>0</v>
      </c>
      <c r="M1768" s="25" t="s">
        <v>2323</v>
      </c>
      <c r="N1768" s="34">
        <v>45880</v>
      </c>
      <c r="O1768" s="41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42"/>
      <c r="U1768" s="25" t="s">
        <v>19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2286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75"/>
        <v>0</v>
      </c>
      <c r="M1769" s="25" t="s">
        <v>2406</v>
      </c>
      <c r="N1769" s="34">
        <v>45885</v>
      </c>
      <c r="O1769" s="41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42"/>
      <c r="U1769" s="25" t="s">
        <v>19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2286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75"/>
        <v>0</v>
      </c>
      <c r="M1770" s="25" t="s">
        <v>2499</v>
      </c>
      <c r="N1770" s="34">
        <v>45890</v>
      </c>
      <c r="O1770" s="41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42" t="s">
        <v>610</v>
      </c>
      <c r="U1770" s="25" t="s">
        <v>19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2286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75"/>
        <v>0</v>
      </c>
      <c r="M1771" s="25" t="s">
        <v>2333</v>
      </c>
      <c r="N1771" s="34">
        <v>45880</v>
      </c>
      <c r="O1771" s="41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42"/>
      <c r="U1771" s="25" t="s">
        <v>19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2286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75"/>
        <v>0</v>
      </c>
      <c r="M1772" s="25" t="s">
        <v>2309</v>
      </c>
      <c r="N1772" s="34">
        <v>45876</v>
      </c>
      <c r="O1772" s="41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42"/>
      <c r="U1772" s="25" t="s">
        <v>19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2286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75"/>
        <v>0</v>
      </c>
      <c r="M1773" s="25" t="s">
        <v>2344</v>
      </c>
      <c r="N1773" s="34">
        <v>45880</v>
      </c>
      <c r="O1773" s="41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42"/>
      <c r="U1773" s="25" t="s">
        <v>19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2286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75"/>
        <v>0</v>
      </c>
      <c r="M1774" s="25" t="s">
        <v>2365</v>
      </c>
      <c r="N1774" s="34">
        <v>45882</v>
      </c>
      <c r="O1774" s="41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42" t="s">
        <v>2366</v>
      </c>
      <c r="U1774" s="25" t="s">
        <v>19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2286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75"/>
        <v>0</v>
      </c>
      <c r="M1775" s="25" t="s">
        <v>2317</v>
      </c>
      <c r="N1775" s="34">
        <v>45880</v>
      </c>
      <c r="O1775" s="41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42"/>
      <c r="U1775" s="25" t="s">
        <v>19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2286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75"/>
        <v>0</v>
      </c>
      <c r="M1776" s="25" t="s">
        <v>2334</v>
      </c>
      <c r="N1776" s="34">
        <v>45880</v>
      </c>
      <c r="O1776" s="41">
        <v>40904.5</v>
      </c>
      <c r="P1776" s="25" t="s">
        <v>23</v>
      </c>
      <c r="Q1776" s="50" t="s">
        <v>2352</v>
      </c>
      <c r="R1776" s="25" t="s">
        <v>41</v>
      </c>
      <c r="S1776" s="3">
        <v>4</v>
      </c>
      <c r="T1776" s="42"/>
      <c r="U1776" s="25" t="s">
        <v>19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2286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75"/>
        <v>0</v>
      </c>
      <c r="M1777" s="25" t="s">
        <v>2333</v>
      </c>
      <c r="N1777" s="34">
        <v>45880</v>
      </c>
      <c r="O1777" s="41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42"/>
      <c r="U1777" s="25" t="s">
        <v>19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2286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75"/>
        <v>0</v>
      </c>
      <c r="M1778" s="25" t="s">
        <v>2360</v>
      </c>
      <c r="N1778" s="34">
        <v>45881</v>
      </c>
      <c r="O1778" s="41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42"/>
      <c r="U1778" s="25" t="s">
        <v>19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2286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75"/>
        <v>0</v>
      </c>
      <c r="M1779" s="25" t="s">
        <v>2334</v>
      </c>
      <c r="N1779" s="34">
        <v>45880</v>
      </c>
      <c r="O1779" s="41">
        <v>27776</v>
      </c>
      <c r="P1779" s="25" t="s">
        <v>23</v>
      </c>
      <c r="Q1779" s="50" t="s">
        <v>2352</v>
      </c>
      <c r="R1779" s="25" t="s">
        <v>41</v>
      </c>
      <c r="S1779" s="3">
        <v>4</v>
      </c>
      <c r="T1779" s="42"/>
      <c r="U1779" s="25" t="s">
        <v>19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2286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75"/>
        <v>0</v>
      </c>
      <c r="M1780" s="25" t="s">
        <v>2344</v>
      </c>
      <c r="N1780" s="34">
        <v>45880</v>
      </c>
      <c r="O1780" s="41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42"/>
      <c r="U1780" s="25" t="s">
        <v>19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2286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75"/>
        <v>0</v>
      </c>
      <c r="M1781" s="25" t="s">
        <v>2311</v>
      </c>
      <c r="N1781" s="34">
        <v>45877</v>
      </c>
      <c r="O1781" s="41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42"/>
      <c r="U1781" s="25" t="s">
        <v>19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2286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75"/>
        <v>0</v>
      </c>
      <c r="M1782" s="25" t="s">
        <v>2360</v>
      </c>
      <c r="N1782" s="34">
        <v>45881</v>
      </c>
      <c r="O1782" s="41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42"/>
      <c r="U1782" s="25" t="s">
        <v>19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2286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75"/>
        <v>0</v>
      </c>
      <c r="M1783" s="25" t="s">
        <v>2329</v>
      </c>
      <c r="N1783" s="34">
        <v>45880</v>
      </c>
      <c r="O1783" s="41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42"/>
      <c r="U1783" s="25" t="s">
        <v>19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2286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75"/>
        <v>0</v>
      </c>
      <c r="M1784" s="25" t="s">
        <v>2308</v>
      </c>
      <c r="N1784" s="34">
        <v>45876</v>
      </c>
      <c r="O1784" s="41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42"/>
      <c r="U1784" s="25" t="s">
        <v>19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2286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75"/>
        <v>0</v>
      </c>
      <c r="M1785" s="25" t="s">
        <v>2318</v>
      </c>
      <c r="N1785" s="34">
        <v>45880</v>
      </c>
      <c r="O1785" s="41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42"/>
      <c r="U1785" s="25" t="s">
        <v>19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2286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75"/>
        <v>0</v>
      </c>
      <c r="M1786" s="25" t="s">
        <v>2311</v>
      </c>
      <c r="N1786" s="34">
        <v>45877</v>
      </c>
      <c r="O1786" s="41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42"/>
      <c r="U1786" s="25" t="s">
        <v>19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2286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75"/>
        <v>0</v>
      </c>
      <c r="M1787" s="25" t="s">
        <v>2323</v>
      </c>
      <c r="N1787" s="34">
        <v>45880</v>
      </c>
      <c r="O1787" s="41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42"/>
      <c r="U1787" s="25" t="s">
        <v>19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2286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75"/>
        <v>0</v>
      </c>
      <c r="M1788" s="25" t="s">
        <v>2311</v>
      </c>
      <c r="N1788" s="34">
        <v>45877</v>
      </c>
      <c r="O1788" s="41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42"/>
      <c r="U1788" s="25" t="s">
        <v>19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2286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75"/>
        <v>0</v>
      </c>
      <c r="M1789" s="25" t="s">
        <v>2331</v>
      </c>
      <c r="N1789" s="34">
        <v>45880</v>
      </c>
      <c r="O1789" s="41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42"/>
      <c r="U1789" s="25" t="s">
        <v>19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2286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75"/>
        <v>0</v>
      </c>
      <c r="M1790" s="25" t="s">
        <v>2449</v>
      </c>
      <c r="N1790" s="34">
        <v>45876</v>
      </c>
      <c r="O1790" s="41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42" t="s">
        <v>2304</v>
      </c>
      <c r="U1790" s="25" t="s">
        <v>19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2286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75"/>
        <v>0</v>
      </c>
      <c r="M1791" s="25" t="s">
        <v>2360</v>
      </c>
      <c r="N1791" s="34">
        <v>45881</v>
      </c>
      <c r="O1791" s="41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42"/>
      <c r="U1791" s="25" t="s">
        <v>19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2286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75"/>
        <v>0</v>
      </c>
      <c r="M1792" s="25" t="s">
        <v>2360</v>
      </c>
      <c r="N1792" s="34">
        <v>45881</v>
      </c>
      <c r="O1792" s="41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42"/>
      <c r="U1792" s="25" t="s">
        <v>19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2286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75"/>
        <v>0</v>
      </c>
      <c r="M1793" s="25" t="s">
        <v>2365</v>
      </c>
      <c r="N1793" s="34">
        <v>45882</v>
      </c>
      <c r="O1793" s="41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42" t="s">
        <v>2366</v>
      </c>
      <c r="U1793" s="25" t="s">
        <v>19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2286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75"/>
        <v>0</v>
      </c>
      <c r="M1794" s="25" t="s">
        <v>2563</v>
      </c>
      <c r="N1794" s="34">
        <v>45894</v>
      </c>
      <c r="O1794" s="41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42" t="s">
        <v>2564</v>
      </c>
      <c r="U1794" s="25" t="s">
        <v>19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2286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75"/>
        <v>0</v>
      </c>
      <c r="M1795" s="25" t="s">
        <v>2296</v>
      </c>
      <c r="N1795" s="34">
        <v>45875</v>
      </c>
      <c r="O1795" s="41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42"/>
      <c r="U1795" s="25" t="s">
        <v>19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2286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75"/>
        <v>0</v>
      </c>
      <c r="M1796" s="25" t="s">
        <v>2316</v>
      </c>
      <c r="N1796" s="34">
        <v>45880</v>
      </c>
      <c r="O1796" s="41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42"/>
      <c r="U1796" s="25" t="s">
        <v>19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2286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2330</v>
      </c>
      <c r="N1797" s="34">
        <v>45880</v>
      </c>
      <c r="O1797" s="41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42"/>
      <c r="U1797" s="25" t="s">
        <v>19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2286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82"/>
        <v>0</v>
      </c>
      <c r="M1798" s="25" t="s">
        <v>2333</v>
      </c>
      <c r="N1798" s="34">
        <v>45880</v>
      </c>
      <c r="O1798" s="41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42"/>
      <c r="U1798" s="25" t="s">
        <v>19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2286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82"/>
        <v>0</v>
      </c>
      <c r="M1799" s="25" t="s">
        <v>2323</v>
      </c>
      <c r="N1799" s="34">
        <v>45880</v>
      </c>
      <c r="O1799" s="41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42"/>
      <c r="U1799" s="25" t="s">
        <v>19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2286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82"/>
        <v>0</v>
      </c>
      <c r="M1800" s="25" t="s">
        <v>2332</v>
      </c>
      <c r="N1800" s="34">
        <v>45880</v>
      </c>
      <c r="O1800" s="41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42"/>
      <c r="U1800" s="25" t="s">
        <v>19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2286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82"/>
        <v>0</v>
      </c>
      <c r="M1801" s="25" t="s">
        <v>2152</v>
      </c>
      <c r="N1801" s="34">
        <v>45880</v>
      </c>
      <c r="O1801" s="41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42" t="s">
        <v>610</v>
      </c>
      <c r="U1801" s="25" t="s">
        <v>19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2286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82"/>
        <v>0</v>
      </c>
      <c r="M1802" s="25" t="s">
        <v>2325</v>
      </c>
      <c r="N1802" s="34">
        <v>45880</v>
      </c>
      <c r="O1802" s="41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42"/>
      <c r="U1802" s="25" t="s">
        <v>19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2286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82"/>
        <v>0</v>
      </c>
      <c r="M1803" s="25" t="s">
        <v>2321</v>
      </c>
      <c r="N1803" s="34">
        <v>45880</v>
      </c>
      <c r="O1803" s="41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42"/>
      <c r="U1803" s="25" t="s">
        <v>19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2286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82"/>
        <v>0</v>
      </c>
      <c r="M1804" s="25" t="s">
        <v>2324</v>
      </c>
      <c r="N1804" s="34">
        <v>45880</v>
      </c>
      <c r="O1804" s="41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42"/>
      <c r="U1804" s="25" t="s">
        <v>19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2286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82"/>
        <v>0</v>
      </c>
      <c r="M1805" s="25" t="s">
        <v>2321</v>
      </c>
      <c r="N1805" s="34">
        <v>45880</v>
      </c>
      <c r="O1805" s="41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42"/>
      <c r="U1805" s="25" t="s">
        <v>19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2286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82"/>
        <v>0</v>
      </c>
      <c r="M1806" s="25" t="s">
        <v>2321</v>
      </c>
      <c r="N1806" s="34">
        <v>45880</v>
      </c>
      <c r="O1806" s="41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42"/>
      <c r="U1806" s="25" t="s">
        <v>19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2286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82"/>
        <v>0</v>
      </c>
      <c r="M1807" s="25" t="s">
        <v>2339</v>
      </c>
      <c r="N1807" s="34">
        <v>45880</v>
      </c>
      <c r="O1807" s="41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42"/>
      <c r="U1807" s="25" t="s">
        <v>19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2286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82"/>
        <v>0</v>
      </c>
      <c r="M1808" s="25" t="s">
        <v>2320</v>
      </c>
      <c r="N1808" s="34">
        <v>45880</v>
      </c>
      <c r="O1808" s="41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42"/>
      <c r="U1808" s="25" t="s">
        <v>19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2286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82"/>
        <v>0</v>
      </c>
      <c r="M1809" s="25" t="s">
        <v>2311</v>
      </c>
      <c r="N1809" s="34">
        <v>45877</v>
      </c>
      <c r="O1809" s="41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42"/>
      <c r="U1809" s="25" t="s">
        <v>19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2286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82"/>
        <v>0</v>
      </c>
      <c r="M1810" s="25" t="s">
        <v>2334</v>
      </c>
      <c r="N1810" s="34">
        <v>45880</v>
      </c>
      <c r="O1810" s="41">
        <v>13996.5</v>
      </c>
      <c r="P1810" s="25" t="s">
        <v>23</v>
      </c>
      <c r="Q1810" s="50" t="s">
        <v>2352</v>
      </c>
      <c r="R1810" s="25" t="s">
        <v>41</v>
      </c>
      <c r="S1810" s="3">
        <v>4</v>
      </c>
      <c r="T1810" s="42"/>
      <c r="U1810" s="25" t="s">
        <v>19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2286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82"/>
        <v>0</v>
      </c>
      <c r="M1811" s="25" t="s">
        <v>2296</v>
      </c>
      <c r="N1811" s="34">
        <v>45875</v>
      </c>
      <c r="O1811" s="41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42"/>
      <c r="U1811" s="25" t="s">
        <v>19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2286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82"/>
        <v>0</v>
      </c>
      <c r="M1812" s="25" t="s">
        <v>2339</v>
      </c>
      <c r="N1812" s="34">
        <v>45880</v>
      </c>
      <c r="O1812" s="41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42"/>
      <c r="U1812" s="25" t="s">
        <v>19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2286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82"/>
        <v>0</v>
      </c>
      <c r="M1813" s="25" t="s">
        <v>2336</v>
      </c>
      <c r="N1813" s="34">
        <v>45880</v>
      </c>
      <c r="O1813" s="41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42"/>
      <c r="U1813" s="25" t="s">
        <v>19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2286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82"/>
        <v>0</v>
      </c>
      <c r="M1814" s="25" t="s">
        <v>2322</v>
      </c>
      <c r="N1814" s="34">
        <v>45880</v>
      </c>
      <c r="O1814" s="41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42"/>
      <c r="U1814" s="25" t="s">
        <v>19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2286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82"/>
        <v>0</v>
      </c>
      <c r="M1815" s="25" t="s">
        <v>2337</v>
      </c>
      <c r="N1815" s="34">
        <v>45880</v>
      </c>
      <c r="O1815" s="41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42"/>
      <c r="U1815" s="25" t="s">
        <v>19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2286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82"/>
        <v>0</v>
      </c>
      <c r="M1816" s="25" t="s">
        <v>2360</v>
      </c>
      <c r="N1816" s="34">
        <v>45881</v>
      </c>
      <c r="O1816" s="41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42"/>
      <c r="U1816" s="25" t="s">
        <v>19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2286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82"/>
        <v>0</v>
      </c>
      <c r="M1817" s="25" t="s">
        <v>2553</v>
      </c>
      <c r="N1817" s="34">
        <v>45892</v>
      </c>
      <c r="O1817" s="41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42"/>
      <c r="U1817" s="25" t="s">
        <v>19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2300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2570</v>
      </c>
      <c r="N1818" s="34">
        <v>45894</v>
      </c>
      <c r="O1818" s="41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42"/>
      <c r="U1818" s="25" t="s">
        <v>2788</v>
      </c>
      <c r="V1818" s="25" t="s">
        <v>827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2454</v>
      </c>
      <c r="N1819" s="34">
        <v>45887</v>
      </c>
      <c r="O1819" s="41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42"/>
      <c r="U1819" s="25" t="s">
        <v>2536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2355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2359</v>
      </c>
      <c r="N1820" s="34">
        <v>45881</v>
      </c>
      <c r="O1820" s="41">
        <v>18870</v>
      </c>
      <c r="P1820" s="25" t="s">
        <v>289</v>
      </c>
      <c r="Q1820" s="51">
        <v>58154351205</v>
      </c>
      <c r="R1820" s="25" t="s">
        <v>41</v>
      </c>
      <c r="S1820" s="3">
        <v>-20</v>
      </c>
      <c r="T1820" s="42"/>
      <c r="U1820" s="25" t="s">
        <v>2357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2074</v>
      </c>
      <c r="I1821" s="25" t="s">
        <v>4141</v>
      </c>
      <c r="J1821" s="25">
        <v>1</v>
      </c>
      <c r="K1821" s="25">
        <v>1</v>
      </c>
      <c r="L1821" s="25">
        <f t="shared" si="282"/>
        <v>0</v>
      </c>
      <c r="M1821" s="25" t="s">
        <v>2408</v>
      </c>
      <c r="N1821" s="34">
        <v>45887</v>
      </c>
      <c r="O1821" s="41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42"/>
      <c r="U1821" s="25" t="s">
        <v>424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2362</v>
      </c>
      <c r="I1822" s="25" t="s">
        <v>4382</v>
      </c>
      <c r="J1822" s="25">
        <v>2</v>
      </c>
      <c r="K1822" s="25">
        <v>2</v>
      </c>
      <c r="L1822" s="25">
        <f t="shared" si="282"/>
        <v>0</v>
      </c>
      <c r="M1822" s="25" t="s">
        <v>2568</v>
      </c>
      <c r="N1822" s="34">
        <v>45892</v>
      </c>
      <c r="O1822" s="41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42"/>
      <c r="U1822" s="25" t="s">
        <v>424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2371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2368</v>
      </c>
      <c r="I1823" s="25" t="s">
        <v>4421</v>
      </c>
      <c r="J1823" s="25">
        <v>1</v>
      </c>
      <c r="K1823" s="25">
        <v>1</v>
      </c>
      <c r="L1823" s="25">
        <f t="shared" si="282"/>
        <v>0</v>
      </c>
      <c r="M1823" s="25" t="s">
        <v>2409</v>
      </c>
      <c r="N1823" s="34">
        <v>45887</v>
      </c>
      <c r="O1823" s="41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42"/>
      <c r="U1823" s="25" t="s">
        <v>321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2371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2369</v>
      </c>
      <c r="I1824" s="25" t="s">
        <v>4422</v>
      </c>
      <c r="J1824" s="25">
        <v>1</v>
      </c>
      <c r="K1824" s="25">
        <v>1</v>
      </c>
      <c r="L1824" s="25">
        <f t="shared" si="282"/>
        <v>0</v>
      </c>
      <c r="M1824" s="25" t="s">
        <v>2410</v>
      </c>
      <c r="N1824" s="34">
        <v>45887</v>
      </c>
      <c r="O1824" s="41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42"/>
      <c r="U1824" s="25" t="s">
        <v>321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2371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373</v>
      </c>
      <c r="I1825" s="25" t="s">
        <v>4138</v>
      </c>
      <c r="J1825" s="25">
        <v>1</v>
      </c>
      <c r="K1825" s="25">
        <v>1</v>
      </c>
      <c r="L1825" s="25">
        <f t="shared" si="282"/>
        <v>0</v>
      </c>
      <c r="M1825" s="25" t="s">
        <v>2412</v>
      </c>
      <c r="N1825" s="34">
        <v>45887</v>
      </c>
      <c r="O1825" s="41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42"/>
      <c r="U1825" s="25" t="s">
        <v>321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2371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2370</v>
      </c>
      <c r="I1826" s="25" t="s">
        <v>4679</v>
      </c>
      <c r="J1826" s="25">
        <v>1</v>
      </c>
      <c r="K1826" s="25">
        <v>1</v>
      </c>
      <c r="L1826" s="25">
        <f t="shared" si="282"/>
        <v>0</v>
      </c>
      <c r="M1826" s="25" t="s">
        <v>2412</v>
      </c>
      <c r="N1826" s="34">
        <v>45887</v>
      </c>
      <c r="O1826" s="41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42"/>
      <c r="U1826" s="25" t="s">
        <v>321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2371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322</v>
      </c>
      <c r="I1827" s="25" t="s">
        <v>4147</v>
      </c>
      <c r="J1827" s="25">
        <v>2</v>
      </c>
      <c r="K1827" s="25">
        <v>2</v>
      </c>
      <c r="L1827" s="25">
        <f t="shared" si="282"/>
        <v>0</v>
      </c>
      <c r="M1827" s="25" t="s">
        <v>2500</v>
      </c>
      <c r="N1827" s="34">
        <v>45891</v>
      </c>
      <c r="O1827" s="41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42"/>
      <c r="U1827" s="25" t="s">
        <v>321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2371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350</v>
      </c>
      <c r="I1828" s="25" t="s">
        <v>4680</v>
      </c>
      <c r="J1828" s="25">
        <v>1</v>
      </c>
      <c r="K1828" s="25">
        <v>1</v>
      </c>
      <c r="L1828" s="25">
        <f t="shared" si="282"/>
        <v>0</v>
      </c>
      <c r="M1828" s="25" t="s">
        <v>2413</v>
      </c>
      <c r="N1828" s="34">
        <v>45887</v>
      </c>
      <c r="O1828" s="41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42"/>
      <c r="U1828" s="25" t="s">
        <v>321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2378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82"/>
        <v>0</v>
      </c>
      <c r="M1829" s="25" t="s">
        <v>2554</v>
      </c>
      <c r="N1829" s="34">
        <v>45892</v>
      </c>
      <c r="O1829" s="41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42"/>
      <c r="U1829" s="25" t="s">
        <v>19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2378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82"/>
        <v>0</v>
      </c>
      <c r="M1830" s="25" t="s">
        <v>2424</v>
      </c>
      <c r="N1830" s="34">
        <v>45887</v>
      </c>
      <c r="O1830" s="41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42"/>
      <c r="U1830" s="25" t="s">
        <v>19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2378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82"/>
        <v>0</v>
      </c>
      <c r="M1831" s="25" t="s">
        <v>2776</v>
      </c>
      <c r="N1831" s="34">
        <v>45897</v>
      </c>
      <c r="O1831" s="41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42"/>
      <c r="U1831" s="25" t="s">
        <v>19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2378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82"/>
        <v>0</v>
      </c>
      <c r="M1832" s="25" t="s">
        <v>2501</v>
      </c>
      <c r="N1832" s="34">
        <v>45891</v>
      </c>
      <c r="O1832" s="41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42"/>
      <c r="U1832" s="25" t="s">
        <v>19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2378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82"/>
        <v>0</v>
      </c>
      <c r="M1833" s="25" t="s">
        <v>2501</v>
      </c>
      <c r="N1833" s="34">
        <v>45891</v>
      </c>
      <c r="O1833" s="41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42" t="s">
        <v>2503</v>
      </c>
      <c r="U1833" s="25" t="s">
        <v>19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2378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82"/>
        <v>0</v>
      </c>
      <c r="M1834" s="25" t="s">
        <v>2554</v>
      </c>
      <c r="N1834" s="34">
        <v>45892</v>
      </c>
      <c r="O1834" s="41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42"/>
      <c r="U1834" s="25" t="s">
        <v>19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2378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82"/>
        <v>0</v>
      </c>
      <c r="M1835" s="25" t="s">
        <v>2501</v>
      </c>
      <c r="N1835" s="34">
        <v>45891</v>
      </c>
      <c r="O1835" s="41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42"/>
      <c r="U1835" s="25" t="s">
        <v>19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2378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82"/>
        <v>0</v>
      </c>
      <c r="M1836" s="25" t="s">
        <v>2424</v>
      </c>
      <c r="N1836" s="34">
        <v>45887</v>
      </c>
      <c r="O1836" s="41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42"/>
      <c r="U1836" s="25" t="s">
        <v>19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2378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82"/>
        <v>0</v>
      </c>
      <c r="M1837" s="25" t="s">
        <v>2501</v>
      </c>
      <c r="N1837" s="34">
        <v>45891</v>
      </c>
      <c r="O1837" s="41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42"/>
      <c r="U1837" s="25" t="s">
        <v>19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2378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82"/>
        <v>0</v>
      </c>
      <c r="M1838" s="25" t="s">
        <v>2455</v>
      </c>
      <c r="N1838" s="34">
        <v>45888</v>
      </c>
      <c r="O1838" s="41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42"/>
      <c r="U1838" s="25" t="s">
        <v>19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2378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82"/>
        <v>0</v>
      </c>
      <c r="M1839" s="25" t="s">
        <v>2417</v>
      </c>
      <c r="N1839" s="34">
        <v>45887</v>
      </c>
      <c r="O1839" s="41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42"/>
      <c r="U1839" s="25" t="s">
        <v>19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2378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82"/>
        <v>0</v>
      </c>
      <c r="M1840" s="25" t="s">
        <v>2455</v>
      </c>
      <c r="N1840" s="34">
        <v>45888</v>
      </c>
      <c r="O1840" s="41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42"/>
      <c r="U1840" s="25" t="s">
        <v>19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2378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82"/>
        <v>0</v>
      </c>
      <c r="M1841" s="25" t="s">
        <v>2554</v>
      </c>
      <c r="N1841" s="34">
        <v>45892</v>
      </c>
      <c r="O1841" s="41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42"/>
      <c r="U1841" s="25" t="s">
        <v>19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2378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82"/>
        <v>0</v>
      </c>
      <c r="M1842" s="25" t="s">
        <v>2455</v>
      </c>
      <c r="N1842" s="34">
        <v>45888</v>
      </c>
      <c r="O1842" s="41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42"/>
      <c r="U1842" s="25" t="s">
        <v>19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2378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82"/>
        <v>0</v>
      </c>
      <c r="M1843" s="25" t="s">
        <v>2455</v>
      </c>
      <c r="N1843" s="34">
        <v>45888</v>
      </c>
      <c r="O1843" s="41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42"/>
      <c r="U1843" s="25" t="s">
        <v>19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2378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82"/>
        <v>0</v>
      </c>
      <c r="M1844" s="25" t="s">
        <v>2455</v>
      </c>
      <c r="N1844" s="34">
        <v>45888</v>
      </c>
      <c r="O1844" s="41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42"/>
      <c r="U1844" s="25" t="s">
        <v>19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2378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82"/>
        <v>0</v>
      </c>
      <c r="M1845" s="25" t="s">
        <v>2501</v>
      </c>
      <c r="N1845" s="34">
        <v>45891</v>
      </c>
      <c r="O1845" s="41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42"/>
      <c r="U1845" s="25" t="s">
        <v>19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2378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82"/>
        <v>0</v>
      </c>
      <c r="M1846" s="25" t="s">
        <v>2455</v>
      </c>
      <c r="N1846" s="34">
        <v>45888</v>
      </c>
      <c r="O1846" s="41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42"/>
      <c r="U1846" s="25" t="s">
        <v>19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2378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82"/>
        <v>0</v>
      </c>
      <c r="M1847" s="25" t="s">
        <v>2455</v>
      </c>
      <c r="N1847" s="34">
        <v>45888</v>
      </c>
      <c r="O1847" s="41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42"/>
      <c r="U1847" s="25" t="s">
        <v>19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2378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82"/>
        <v>0</v>
      </c>
      <c r="M1848" s="25" t="s">
        <v>2455</v>
      </c>
      <c r="N1848" s="34">
        <v>45888</v>
      </c>
      <c r="O1848" s="41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42"/>
      <c r="U1848" s="25" t="s">
        <v>19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2378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82"/>
        <v>0</v>
      </c>
      <c r="M1849" s="25" t="s">
        <v>2424</v>
      </c>
      <c r="N1849" s="34">
        <v>45887</v>
      </c>
      <c r="O1849" s="41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42"/>
      <c r="U1849" s="25" t="s">
        <v>19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2378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82"/>
        <v>0</v>
      </c>
      <c r="M1850" s="25" t="s">
        <v>2455</v>
      </c>
      <c r="N1850" s="34">
        <v>45888</v>
      </c>
      <c r="O1850" s="41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42"/>
      <c r="U1850" s="25" t="s">
        <v>19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2378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82"/>
        <v>0</v>
      </c>
      <c r="M1851" s="25" t="s">
        <v>2455</v>
      </c>
      <c r="N1851" s="34">
        <v>45888</v>
      </c>
      <c r="O1851" s="41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42"/>
      <c r="U1851" s="25" t="s">
        <v>19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2378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82"/>
        <v>0</v>
      </c>
      <c r="M1852" s="25" t="s">
        <v>2455</v>
      </c>
      <c r="N1852" s="34">
        <v>45888</v>
      </c>
      <c r="O1852" s="41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42"/>
      <c r="U1852" s="25" t="s">
        <v>19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2378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82"/>
        <v>0</v>
      </c>
      <c r="M1853" s="25" t="s">
        <v>2455</v>
      </c>
      <c r="N1853" s="34">
        <v>45888</v>
      </c>
      <c r="O1853" s="41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42"/>
      <c r="U1853" s="25" t="s">
        <v>19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2378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82"/>
        <v>0</v>
      </c>
      <c r="M1854" s="25" t="s">
        <v>2417</v>
      </c>
      <c r="N1854" s="34">
        <v>45887</v>
      </c>
      <c r="O1854" s="41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42"/>
      <c r="U1854" s="25" t="s">
        <v>19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2378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82"/>
        <v>0</v>
      </c>
      <c r="M1855" s="25" t="s">
        <v>2455</v>
      </c>
      <c r="N1855" s="34">
        <v>45888</v>
      </c>
      <c r="O1855" s="41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42"/>
      <c r="U1855" s="25" t="s">
        <v>19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2378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82"/>
        <v>0</v>
      </c>
      <c r="M1856" s="25" t="s">
        <v>2501</v>
      </c>
      <c r="N1856" s="34">
        <v>45891</v>
      </c>
      <c r="O1856" s="41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42"/>
      <c r="U1856" s="25" t="s">
        <v>19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2378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82"/>
        <v>0</v>
      </c>
      <c r="M1857" s="25" t="s">
        <v>2501</v>
      </c>
      <c r="N1857" s="34">
        <v>45891</v>
      </c>
      <c r="O1857" s="41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42"/>
      <c r="U1857" s="25" t="s">
        <v>19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2378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82"/>
        <v>0</v>
      </c>
      <c r="M1858" s="25" t="s">
        <v>2455</v>
      </c>
      <c r="N1858" s="34">
        <v>45888</v>
      </c>
      <c r="O1858" s="41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42"/>
      <c r="U1858" s="25" t="s">
        <v>19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2378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82"/>
        <v>0</v>
      </c>
      <c r="M1859" s="25" t="s">
        <v>2455</v>
      </c>
      <c r="N1859" s="34">
        <v>45888</v>
      </c>
      <c r="O1859" s="41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42"/>
      <c r="U1859" s="25" t="s">
        <v>19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2378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82"/>
        <v>0</v>
      </c>
      <c r="M1860" s="25" t="s">
        <v>2447</v>
      </c>
      <c r="N1860" s="34">
        <v>45889</v>
      </c>
      <c r="O1860" s="41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42"/>
      <c r="U1860" s="25" t="s">
        <v>19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2378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2455</v>
      </c>
      <c r="N1861" s="34">
        <v>45888</v>
      </c>
      <c r="O1861" s="41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42"/>
      <c r="U1861" s="25" t="s">
        <v>19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2378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89"/>
        <v>0</v>
      </c>
      <c r="M1862" s="25" t="s">
        <v>2455</v>
      </c>
      <c r="N1862" s="34">
        <v>45888</v>
      </c>
      <c r="O1862" s="41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42"/>
      <c r="U1862" s="25" t="s">
        <v>19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2378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89"/>
        <v>0</v>
      </c>
      <c r="M1863" s="25" t="s">
        <v>2415</v>
      </c>
      <c r="N1863" s="34">
        <v>45887</v>
      </c>
      <c r="O1863" s="41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42"/>
      <c r="U1863" s="25" t="s">
        <v>19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2378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89"/>
        <v>0</v>
      </c>
      <c r="M1864" s="25" t="s">
        <v>2424</v>
      </c>
      <c r="N1864" s="34">
        <v>45887</v>
      </c>
      <c r="O1864" s="41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42"/>
      <c r="U1864" s="25" t="s">
        <v>19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2378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89"/>
        <v>0</v>
      </c>
      <c r="M1865" s="25" t="s">
        <v>2417</v>
      </c>
      <c r="N1865" s="34">
        <v>45887</v>
      </c>
      <c r="O1865" s="41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42"/>
      <c r="U1865" s="25" t="s">
        <v>19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2378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89"/>
        <v>0</v>
      </c>
      <c r="M1866" s="25" t="s">
        <v>2455</v>
      </c>
      <c r="N1866" s="34">
        <v>45888</v>
      </c>
      <c r="O1866" s="41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42"/>
      <c r="U1866" s="25" t="s">
        <v>19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2378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89"/>
        <v>0</v>
      </c>
      <c r="M1867" s="25" t="s">
        <v>2455</v>
      </c>
      <c r="N1867" s="34">
        <v>45888</v>
      </c>
      <c r="O1867" s="41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42"/>
      <c r="U1867" s="25" t="s">
        <v>19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2378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89"/>
        <v>0</v>
      </c>
      <c r="M1868" s="25" t="s">
        <v>2424</v>
      </c>
      <c r="N1868" s="34">
        <v>45887</v>
      </c>
      <c r="O1868" s="41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42"/>
      <c r="U1868" s="25" t="s">
        <v>19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2378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89"/>
        <v>0</v>
      </c>
      <c r="M1869" s="25" t="s">
        <v>2455</v>
      </c>
      <c r="N1869" s="34">
        <v>45888</v>
      </c>
      <c r="O1869" s="41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42"/>
      <c r="U1869" s="25" t="s">
        <v>19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2378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89"/>
        <v>0</v>
      </c>
      <c r="M1870" s="25" t="s">
        <v>2424</v>
      </c>
      <c r="N1870" s="34">
        <v>45887</v>
      </c>
      <c r="O1870" s="41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42"/>
      <c r="U1870" s="25" t="s">
        <v>19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2378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89"/>
        <v>0</v>
      </c>
      <c r="M1871" s="25" t="s">
        <v>2424</v>
      </c>
      <c r="N1871" s="34">
        <v>45887</v>
      </c>
      <c r="O1871" s="41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42"/>
      <c r="U1871" s="25" t="s">
        <v>19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2378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89"/>
        <v>0</v>
      </c>
      <c r="M1872" s="25" t="s">
        <v>2415</v>
      </c>
      <c r="N1872" s="34">
        <v>45887</v>
      </c>
      <c r="O1872" s="41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42"/>
      <c r="U1872" s="25" t="s">
        <v>19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2378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89"/>
        <v>0</v>
      </c>
      <c r="M1873" s="25" t="s">
        <v>2455</v>
      </c>
      <c r="N1873" s="34">
        <v>45888</v>
      </c>
      <c r="O1873" s="41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42"/>
      <c r="U1873" s="25" t="s">
        <v>19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2378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89"/>
        <v>0</v>
      </c>
      <c r="M1874" s="25" t="s">
        <v>2415</v>
      </c>
      <c r="N1874" s="34">
        <v>45887</v>
      </c>
      <c r="O1874" s="41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42"/>
      <c r="U1874" s="25" t="s">
        <v>19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2378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89"/>
        <v>0</v>
      </c>
      <c r="M1875" s="25" t="s">
        <v>2455</v>
      </c>
      <c r="N1875" s="34">
        <v>45888</v>
      </c>
      <c r="O1875" s="41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42"/>
      <c r="U1875" s="25" t="s">
        <v>19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2378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89"/>
        <v>0</v>
      </c>
      <c r="M1876" s="25" t="s">
        <v>2501</v>
      </c>
      <c r="N1876" s="34">
        <v>45891</v>
      </c>
      <c r="O1876" s="41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42"/>
      <c r="U1876" s="25" t="s">
        <v>19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2378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89"/>
        <v>0</v>
      </c>
      <c r="M1877" s="25" t="s">
        <v>2455</v>
      </c>
      <c r="N1877" s="34">
        <v>45888</v>
      </c>
      <c r="O1877" s="41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42"/>
      <c r="U1877" s="25" t="s">
        <v>19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2378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89"/>
        <v>0</v>
      </c>
      <c r="M1878" s="25" t="s">
        <v>2501</v>
      </c>
      <c r="N1878" s="34">
        <v>45891</v>
      </c>
      <c r="O1878" s="41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42"/>
      <c r="U1878" s="25" t="s">
        <v>19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2378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89"/>
        <v>0</v>
      </c>
      <c r="M1879" s="25" t="s">
        <v>2501</v>
      </c>
      <c r="N1879" s="34">
        <v>45891</v>
      </c>
      <c r="O1879" s="41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42"/>
      <c r="U1879" s="25" t="s">
        <v>19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2378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89"/>
        <v>0</v>
      </c>
      <c r="M1880" s="25" t="s">
        <v>2434</v>
      </c>
      <c r="N1880" s="34">
        <v>45887</v>
      </c>
      <c r="O1880" s="41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42"/>
      <c r="U1880" s="25" t="s">
        <v>19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2378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89"/>
        <v>0</v>
      </c>
      <c r="M1881" s="25" t="s">
        <v>2455</v>
      </c>
      <c r="N1881" s="34">
        <v>45888</v>
      </c>
      <c r="O1881" s="41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42"/>
      <c r="U1881" s="25" t="s">
        <v>19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2378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89"/>
        <v>0</v>
      </c>
      <c r="M1882" s="25" t="s">
        <v>2455</v>
      </c>
      <c r="N1882" s="34">
        <v>45888</v>
      </c>
      <c r="O1882" s="41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42"/>
      <c r="U1882" s="25" t="s">
        <v>19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2378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89"/>
        <v>0</v>
      </c>
      <c r="M1883" s="25" t="s">
        <v>2419</v>
      </c>
      <c r="N1883" s="34">
        <v>45887</v>
      </c>
      <c r="O1883" s="41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42"/>
      <c r="U1883" s="25" t="s">
        <v>19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2378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89"/>
        <v>0</v>
      </c>
      <c r="M1884" s="25" t="s">
        <v>2775</v>
      </c>
      <c r="N1884" s="34">
        <v>45897</v>
      </c>
      <c r="O1884" s="41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42"/>
      <c r="U1884" s="25" t="s">
        <v>19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2378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89"/>
        <v>0</v>
      </c>
      <c r="M1885" s="25" t="s">
        <v>2420</v>
      </c>
      <c r="N1885" s="34">
        <v>45887</v>
      </c>
      <c r="O1885" s="41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42"/>
      <c r="U1885" s="25" t="s">
        <v>19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2378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89"/>
        <v>0</v>
      </c>
      <c r="M1886" s="25" t="s">
        <v>2415</v>
      </c>
      <c r="N1886" s="34">
        <v>45887</v>
      </c>
      <c r="O1886" s="41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42"/>
      <c r="U1886" s="25" t="s">
        <v>19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2378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89"/>
        <v>0</v>
      </c>
      <c r="M1887" s="25" t="s">
        <v>2578</v>
      </c>
      <c r="N1887" s="34">
        <v>45895</v>
      </c>
      <c r="O1887" s="41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42" t="s">
        <v>610</v>
      </c>
      <c r="U1887" s="25" t="s">
        <v>19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2378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89"/>
        <v>0</v>
      </c>
      <c r="M1888" s="25" t="s">
        <v>2455</v>
      </c>
      <c r="N1888" s="34">
        <v>45888</v>
      </c>
      <c r="O1888" s="41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42"/>
      <c r="U1888" s="25" t="s">
        <v>19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2378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89"/>
        <v>0</v>
      </c>
      <c r="M1889" s="25" t="s">
        <v>2455</v>
      </c>
      <c r="N1889" s="34">
        <v>45888</v>
      </c>
      <c r="O1889" s="41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42"/>
      <c r="U1889" s="25" t="s">
        <v>19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2378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89"/>
        <v>0</v>
      </c>
      <c r="M1890" s="25" t="s">
        <v>2455</v>
      </c>
      <c r="N1890" s="34">
        <v>45888</v>
      </c>
      <c r="O1890" s="41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42"/>
      <c r="U1890" s="25" t="s">
        <v>19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2378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89"/>
        <v>0</v>
      </c>
      <c r="M1891" s="25" t="s">
        <v>2423</v>
      </c>
      <c r="N1891" s="34">
        <v>45887</v>
      </c>
      <c r="O1891" s="41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42"/>
      <c r="U1891" s="25" t="s">
        <v>19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2378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89"/>
        <v>0</v>
      </c>
      <c r="M1892" s="25" t="s">
        <v>2455</v>
      </c>
      <c r="N1892" s="34">
        <v>45888</v>
      </c>
      <c r="O1892" s="41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42"/>
      <c r="U1892" s="25" t="s">
        <v>19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2378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89"/>
        <v>0</v>
      </c>
      <c r="M1893" s="25" t="s">
        <v>2423</v>
      </c>
      <c r="N1893" s="34">
        <v>45887</v>
      </c>
      <c r="O1893" s="41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42"/>
      <c r="U1893" s="25" t="s">
        <v>19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2378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89"/>
        <v>0</v>
      </c>
      <c r="M1894" s="25" t="s">
        <v>2455</v>
      </c>
      <c r="N1894" s="34">
        <v>45888</v>
      </c>
      <c r="O1894" s="41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42"/>
      <c r="U1894" s="25" t="s">
        <v>19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2378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89"/>
        <v>0</v>
      </c>
      <c r="M1895" s="25" t="s">
        <v>2415</v>
      </c>
      <c r="N1895" s="34">
        <v>45887</v>
      </c>
      <c r="O1895" s="41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42"/>
      <c r="U1895" s="25" t="s">
        <v>19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2378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89"/>
        <v>0</v>
      </c>
      <c r="M1896" s="25" t="s">
        <v>2432</v>
      </c>
      <c r="N1896" s="34">
        <v>45887</v>
      </c>
      <c r="O1896" s="41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42"/>
      <c r="U1896" s="25" t="s">
        <v>19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2378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89"/>
        <v>0</v>
      </c>
      <c r="M1897" s="25" t="s">
        <v>2501</v>
      </c>
      <c r="N1897" s="34">
        <v>45891</v>
      </c>
      <c r="O1897" s="41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42"/>
      <c r="U1897" s="25" t="s">
        <v>19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2378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89"/>
        <v>0</v>
      </c>
      <c r="M1898" s="25" t="s">
        <v>2420</v>
      </c>
      <c r="N1898" s="34">
        <v>45887</v>
      </c>
      <c r="O1898" s="41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42"/>
      <c r="U1898" s="25" t="s">
        <v>19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2378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89"/>
        <v>0</v>
      </c>
      <c r="M1899" s="25" t="s">
        <v>2501</v>
      </c>
      <c r="N1899" s="34">
        <v>45891</v>
      </c>
      <c r="O1899" s="41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42"/>
      <c r="U1899" s="25" t="s">
        <v>19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2378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89"/>
        <v>0</v>
      </c>
      <c r="M1900" s="25" t="s">
        <v>2501</v>
      </c>
      <c r="N1900" s="34">
        <v>45891</v>
      </c>
      <c r="O1900" s="41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42"/>
      <c r="U1900" s="25" t="s">
        <v>19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2378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89"/>
        <v>0</v>
      </c>
      <c r="M1901" s="25" t="s">
        <v>2432</v>
      </c>
      <c r="N1901" s="34">
        <v>45887</v>
      </c>
      <c r="O1901" s="41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42"/>
      <c r="U1901" s="25" t="s">
        <v>19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2378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89"/>
        <v>0</v>
      </c>
      <c r="M1902" s="25" t="s">
        <v>2455</v>
      </c>
      <c r="N1902" s="34">
        <v>45888</v>
      </c>
      <c r="O1902" s="41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42"/>
      <c r="U1902" s="25" t="s">
        <v>19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2378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89"/>
        <v>0</v>
      </c>
      <c r="M1903" s="25" t="s">
        <v>2431</v>
      </c>
      <c r="N1903" s="34">
        <v>45887</v>
      </c>
      <c r="O1903" s="41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42"/>
      <c r="U1903" s="25" t="s">
        <v>19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2378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89"/>
        <v>0</v>
      </c>
      <c r="M1904" s="25" t="s">
        <v>2421</v>
      </c>
      <c r="N1904" s="34">
        <v>45887</v>
      </c>
      <c r="O1904" s="41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42"/>
      <c r="U1904" s="25" t="s">
        <v>19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2378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89"/>
        <v>0</v>
      </c>
      <c r="M1905" s="25" t="s">
        <v>2455</v>
      </c>
      <c r="N1905" s="34">
        <v>45888</v>
      </c>
      <c r="O1905" s="41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42"/>
      <c r="U1905" s="25" t="s">
        <v>19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2378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89"/>
        <v>0</v>
      </c>
      <c r="M1906" s="25" t="s">
        <v>2455</v>
      </c>
      <c r="N1906" s="34">
        <v>45888</v>
      </c>
      <c r="O1906" s="41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42"/>
      <c r="U1906" s="25" t="s">
        <v>19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2378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89"/>
        <v>0</v>
      </c>
      <c r="M1907" s="25" t="s">
        <v>2434</v>
      </c>
      <c r="N1907" s="34">
        <v>45887</v>
      </c>
      <c r="O1907" s="41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42"/>
      <c r="U1907" s="25" t="s">
        <v>19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2378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89"/>
        <v>0</v>
      </c>
      <c r="M1908" s="25" t="s">
        <v>2455</v>
      </c>
      <c r="N1908" s="34">
        <v>45888</v>
      </c>
      <c r="O1908" s="41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42"/>
      <c r="U1908" s="25" t="s">
        <v>19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2378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89"/>
        <v>0</v>
      </c>
      <c r="M1909" s="25" t="s">
        <v>2455</v>
      </c>
      <c r="N1909" s="34">
        <v>45888</v>
      </c>
      <c r="O1909" s="41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42"/>
      <c r="U1909" s="25" t="s">
        <v>19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2378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89"/>
        <v>0</v>
      </c>
      <c r="M1910" s="25" t="s">
        <v>2425</v>
      </c>
      <c r="N1910" s="34">
        <v>45887</v>
      </c>
      <c r="O1910" s="41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42"/>
      <c r="U1910" s="25" t="s">
        <v>19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2378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89"/>
        <v>0</v>
      </c>
      <c r="M1911" s="25" t="s">
        <v>2432</v>
      </c>
      <c r="N1911" s="34">
        <v>45887</v>
      </c>
      <c r="O1911" s="41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42"/>
      <c r="U1911" s="25" t="s">
        <v>19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2378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89"/>
        <v>0</v>
      </c>
      <c r="M1912" s="25" t="s">
        <v>2432</v>
      </c>
      <c r="N1912" s="34">
        <v>45887</v>
      </c>
      <c r="O1912" s="41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42"/>
      <c r="U1912" s="25" t="s">
        <v>19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2378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89"/>
        <v>0</v>
      </c>
      <c r="M1913" s="25" t="s">
        <v>2415</v>
      </c>
      <c r="N1913" s="34">
        <v>45887</v>
      </c>
      <c r="O1913" s="41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42"/>
      <c r="U1913" s="25" t="s">
        <v>19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2378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89"/>
        <v>0</v>
      </c>
      <c r="M1914" s="25" t="s">
        <v>2501</v>
      </c>
      <c r="N1914" s="34">
        <v>45891</v>
      </c>
      <c r="O1914" s="41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42"/>
      <c r="U1914" s="25" t="s">
        <v>19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2378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89"/>
        <v>0</v>
      </c>
      <c r="M1915" s="25" t="s">
        <v>2416</v>
      </c>
      <c r="N1915" s="34">
        <v>45887</v>
      </c>
      <c r="O1915" s="41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42"/>
      <c r="U1915" s="25" t="s">
        <v>19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2378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89"/>
        <v>0</v>
      </c>
      <c r="M1916" s="25" t="s">
        <v>2416</v>
      </c>
      <c r="N1916" s="34">
        <v>45887</v>
      </c>
      <c r="O1916" s="41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42"/>
      <c r="U1916" s="25" t="s">
        <v>19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2378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89"/>
        <v>0</v>
      </c>
      <c r="M1917" s="25" t="s">
        <v>2431</v>
      </c>
      <c r="N1917" s="34">
        <v>45887</v>
      </c>
      <c r="O1917" s="41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42"/>
      <c r="U1917" s="25" t="s">
        <v>19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2378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89"/>
        <v>0</v>
      </c>
      <c r="M1918" s="25" t="s">
        <v>2433</v>
      </c>
      <c r="N1918" s="34">
        <v>45887</v>
      </c>
      <c r="O1918" s="41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42"/>
      <c r="U1918" s="25" t="s">
        <v>19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2378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89"/>
        <v>0</v>
      </c>
      <c r="M1919" s="25" t="s">
        <v>2424</v>
      </c>
      <c r="N1919" s="34">
        <v>45887</v>
      </c>
      <c r="O1919" s="41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42"/>
      <c r="U1919" s="25" t="s">
        <v>19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2378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89"/>
        <v>0</v>
      </c>
      <c r="M1920" s="25" t="s">
        <v>2417</v>
      </c>
      <c r="N1920" s="34">
        <v>45887</v>
      </c>
      <c r="O1920" s="41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42"/>
      <c r="U1920" s="25" t="s">
        <v>19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2378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89"/>
        <v>0</v>
      </c>
      <c r="M1921" s="25" t="s">
        <v>2417</v>
      </c>
      <c r="N1921" s="34">
        <v>45887</v>
      </c>
      <c r="O1921" s="41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42"/>
      <c r="U1921" s="25" t="s">
        <v>19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2378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89"/>
        <v>0</v>
      </c>
      <c r="M1922" s="25" t="s">
        <v>2420</v>
      </c>
      <c r="N1922" s="34">
        <v>45887</v>
      </c>
      <c r="O1922" s="41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42"/>
      <c r="U1922" s="25" t="s">
        <v>19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2378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89"/>
        <v>0</v>
      </c>
      <c r="M1923" s="25" t="s">
        <v>2444</v>
      </c>
      <c r="N1923" s="34">
        <v>45888</v>
      </c>
      <c r="O1923" s="41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42"/>
      <c r="U1923" s="25" t="s">
        <v>19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2378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89"/>
        <v>0</v>
      </c>
      <c r="M1924" s="25" t="s">
        <v>2414</v>
      </c>
      <c r="N1924" s="34">
        <v>45887</v>
      </c>
      <c r="O1924" s="41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42"/>
      <c r="U1924" s="25" t="s">
        <v>19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2378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2431</v>
      </c>
      <c r="N1925" s="34">
        <v>45887</v>
      </c>
      <c r="O1925" s="41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42"/>
      <c r="U1925" s="25" t="s">
        <v>19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2378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96"/>
        <v>0</v>
      </c>
      <c r="M1926" s="25" t="s">
        <v>2554</v>
      </c>
      <c r="N1926" s="34">
        <v>45892</v>
      </c>
      <c r="O1926" s="41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42"/>
      <c r="U1926" s="25" t="s">
        <v>19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2378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96"/>
        <v>0</v>
      </c>
      <c r="M1927" s="25" t="s">
        <v>2431</v>
      </c>
      <c r="N1927" s="34">
        <v>45887</v>
      </c>
      <c r="O1927" s="41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42"/>
      <c r="U1927" s="25" t="s">
        <v>19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2378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96"/>
        <v>0</v>
      </c>
      <c r="M1928" s="25" t="s">
        <v>2422</v>
      </c>
      <c r="N1928" s="34">
        <v>45887</v>
      </c>
      <c r="O1928" s="41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42"/>
      <c r="U1928" s="25" t="s">
        <v>19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2378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96"/>
        <v>0</v>
      </c>
      <c r="M1929" s="25" t="s">
        <v>2501</v>
      </c>
      <c r="N1929" s="34">
        <v>45891</v>
      </c>
      <c r="O1929" s="41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42"/>
      <c r="U1929" s="25" t="s">
        <v>19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2378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96"/>
        <v>0</v>
      </c>
      <c r="M1930" s="25" t="s">
        <v>2501</v>
      </c>
      <c r="N1930" s="34">
        <v>45891</v>
      </c>
      <c r="O1930" s="41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42"/>
      <c r="U1930" s="25" t="s">
        <v>19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2378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96"/>
        <v>0</v>
      </c>
      <c r="M1931" s="25" t="s">
        <v>2450</v>
      </c>
      <c r="N1931" s="34">
        <v>45888</v>
      </c>
      <c r="O1931" s="41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42"/>
      <c r="U1931" s="25" t="s">
        <v>19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2378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96"/>
        <v>0</v>
      </c>
      <c r="M1932" s="25" t="s">
        <v>2451</v>
      </c>
      <c r="N1932" s="34">
        <v>45888</v>
      </c>
      <c r="O1932" s="41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42"/>
      <c r="U1932" s="25" t="s">
        <v>19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2378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96"/>
        <v>0</v>
      </c>
      <c r="M1933" s="25" t="s">
        <v>2501</v>
      </c>
      <c r="N1933" s="34">
        <v>45891</v>
      </c>
      <c r="O1933" s="41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42"/>
      <c r="U1933" s="25" t="s">
        <v>19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2378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96"/>
        <v>0</v>
      </c>
      <c r="M1934" s="25" t="s">
        <v>2455</v>
      </c>
      <c r="N1934" s="34">
        <v>45888</v>
      </c>
      <c r="O1934" s="41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42"/>
      <c r="U1934" s="25" t="s">
        <v>19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2378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96"/>
        <v>0</v>
      </c>
      <c r="M1935" s="25" t="s">
        <v>2501</v>
      </c>
      <c r="N1935" s="34">
        <v>45891</v>
      </c>
      <c r="O1935" s="41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42" t="s">
        <v>2502</v>
      </c>
      <c r="U1935" s="25" t="s">
        <v>19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2378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96"/>
        <v>0</v>
      </c>
      <c r="M1936" s="25" t="s">
        <v>2455</v>
      </c>
      <c r="N1936" s="34">
        <v>45888</v>
      </c>
      <c r="O1936" s="41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42"/>
      <c r="U1936" s="25" t="s">
        <v>19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2378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96"/>
        <v>0</v>
      </c>
      <c r="M1937" s="25" t="s">
        <v>2554</v>
      </c>
      <c r="N1937" s="34">
        <v>45892</v>
      </c>
      <c r="O1937" s="41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42"/>
      <c r="U1937" s="25" t="s">
        <v>19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2378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96"/>
        <v>0</v>
      </c>
      <c r="M1938" s="25" t="s">
        <v>2776</v>
      </c>
      <c r="N1938" s="34">
        <v>45897</v>
      </c>
      <c r="O1938" s="41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42"/>
      <c r="U1938" s="25" t="s">
        <v>19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2378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96"/>
        <v>0</v>
      </c>
      <c r="M1939" s="25" t="s">
        <v>2501</v>
      </c>
      <c r="N1939" s="34">
        <v>45891</v>
      </c>
      <c r="O1939" s="41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42"/>
      <c r="U1939" s="25" t="s">
        <v>19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2378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96"/>
        <v>0</v>
      </c>
      <c r="M1940" s="25" t="s">
        <v>2455</v>
      </c>
      <c r="N1940" s="34">
        <v>45888</v>
      </c>
      <c r="O1940" s="41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42"/>
      <c r="U1940" s="25" t="s">
        <v>19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2378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96"/>
        <v>0</v>
      </c>
      <c r="M1941" s="25" t="s">
        <v>2501</v>
      </c>
      <c r="N1941" s="34">
        <v>45891</v>
      </c>
      <c r="O1941" s="41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42"/>
      <c r="U1941" s="25" t="s">
        <v>19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2378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96"/>
        <v>0</v>
      </c>
      <c r="M1942" s="25" t="s">
        <v>2427</v>
      </c>
      <c r="N1942" s="34">
        <v>45887</v>
      </c>
      <c r="O1942" s="41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42"/>
      <c r="U1942" s="25" t="s">
        <v>19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2378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96"/>
        <v>0</v>
      </c>
      <c r="M1943" s="25" t="s">
        <v>2501</v>
      </c>
      <c r="N1943" s="34">
        <v>45891</v>
      </c>
      <c r="O1943" s="41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42"/>
      <c r="U1943" s="25" t="s">
        <v>19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2378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96"/>
        <v>0</v>
      </c>
      <c r="M1944" s="25" t="s">
        <v>2418</v>
      </c>
      <c r="N1944" s="34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42"/>
      <c r="U1944" s="25" t="s">
        <v>19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2378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96"/>
        <v>0</v>
      </c>
      <c r="M1945" s="25" t="s">
        <v>2418</v>
      </c>
      <c r="N1945" s="34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42"/>
      <c r="U1945" s="25" t="s">
        <v>19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2378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96"/>
        <v>0</v>
      </c>
      <c r="M1946" s="25" t="s">
        <v>2501</v>
      </c>
      <c r="N1946" s="34">
        <v>45891</v>
      </c>
      <c r="O1946" s="41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42"/>
      <c r="U1946" s="25" t="s">
        <v>19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2378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96"/>
        <v>0</v>
      </c>
      <c r="M1947" s="25" t="s">
        <v>2501</v>
      </c>
      <c r="N1947" s="34">
        <v>45891</v>
      </c>
      <c r="O1947" s="41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42"/>
      <c r="U1947" s="25" t="s">
        <v>19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2378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96"/>
        <v>0</v>
      </c>
      <c r="M1948" s="25" t="s">
        <v>2501</v>
      </c>
      <c r="N1948" s="34">
        <v>45891</v>
      </c>
      <c r="O1948" s="41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42"/>
      <c r="U1948" s="25" t="s">
        <v>19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2378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96"/>
        <v>0</v>
      </c>
      <c r="M1949" s="25" t="s">
        <v>2501</v>
      </c>
      <c r="N1949" s="34">
        <v>45891</v>
      </c>
      <c r="O1949" s="41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42"/>
      <c r="U1949" s="25" t="s">
        <v>19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2378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96"/>
        <v>0</v>
      </c>
      <c r="M1950" s="25" t="s">
        <v>2426</v>
      </c>
      <c r="N1950" s="34">
        <v>45887</v>
      </c>
      <c r="O1950" s="41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42"/>
      <c r="U1950" s="25" t="s">
        <v>19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2378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96"/>
        <v>0</v>
      </c>
      <c r="M1951" s="25" t="s">
        <v>2433</v>
      </c>
      <c r="N1951" s="34">
        <v>45887</v>
      </c>
      <c r="O1951" s="41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42"/>
      <c r="U1951" s="25" t="s">
        <v>19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2378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96"/>
        <v>0</v>
      </c>
      <c r="M1952" s="25" t="s">
        <v>2501</v>
      </c>
      <c r="N1952" s="34">
        <v>45891</v>
      </c>
      <c r="O1952" s="41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42"/>
      <c r="U1952" s="25" t="s">
        <v>19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2378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1885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2031</v>
      </c>
      <c r="Q1953" s="25"/>
      <c r="R1953" s="25"/>
      <c r="S1953" s="3">
        <v>4</v>
      </c>
      <c r="T1953" s="42" t="s">
        <v>2780</v>
      </c>
      <c r="U1953" s="25" t="s">
        <v>19</v>
      </c>
      <c r="V1953" s="25" t="str">
        <f>VLOOKUP(P1953,'Customer List'!B:C,2,)</f>
        <v>STOCK</v>
      </c>
      <c r="W1953" s="43" t="s">
        <v>1149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2378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3184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2031</v>
      </c>
      <c r="Q1954" s="25"/>
      <c r="R1954" s="25"/>
      <c r="S1954" s="3">
        <v>4</v>
      </c>
      <c r="T1954" s="42" t="s">
        <v>2780</v>
      </c>
      <c r="U1954" s="25" t="s">
        <v>19</v>
      </c>
      <c r="V1954" s="25" t="str">
        <f>VLOOKUP(P1954,'Customer List'!B:C,2,)</f>
        <v>STOCK</v>
      </c>
      <c r="W1954" s="43" t="s">
        <v>1149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2378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3281</v>
      </c>
      <c r="J1955" s="25">
        <v>1</v>
      </c>
      <c r="K1955" s="25">
        <v>1</v>
      </c>
      <c r="L1955" s="25">
        <f t="shared" si="296"/>
        <v>0</v>
      </c>
      <c r="M1955" s="25" t="s">
        <v>4913</v>
      </c>
      <c r="N1955" s="34">
        <v>45936</v>
      </c>
      <c r="O1955" s="41">
        <v>40415</v>
      </c>
      <c r="P1955" s="25" t="s">
        <v>2520</v>
      </c>
      <c r="Q1955" s="25"/>
      <c r="R1955" s="25"/>
      <c r="S1955" s="3">
        <v>4</v>
      </c>
      <c r="T1955" s="42" t="s">
        <v>2780</v>
      </c>
      <c r="U1955" s="25" t="s">
        <v>19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2378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1884</v>
      </c>
      <c r="J1956" s="25">
        <v>1</v>
      </c>
      <c r="K1956" s="25">
        <v>1</v>
      </c>
      <c r="L1956" s="25">
        <f t="shared" si="296"/>
        <v>0</v>
      </c>
      <c r="M1956" s="25" t="s">
        <v>4913</v>
      </c>
      <c r="N1956" s="34">
        <v>45936</v>
      </c>
      <c r="O1956" s="41">
        <v>33092.5</v>
      </c>
      <c r="P1956" s="25" t="s">
        <v>2520</v>
      </c>
      <c r="Q1956" s="25"/>
      <c r="R1956" s="25"/>
      <c r="S1956" s="3">
        <v>4</v>
      </c>
      <c r="T1956" s="42" t="s">
        <v>2780</v>
      </c>
      <c r="U1956" s="25" t="s">
        <v>19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2378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1882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2031</v>
      </c>
      <c r="Q1957" s="25"/>
      <c r="R1957" s="25"/>
      <c r="S1957" s="3">
        <v>4</v>
      </c>
      <c r="T1957" s="42" t="s">
        <v>2780</v>
      </c>
      <c r="U1957" s="25" t="s">
        <v>19</v>
      </c>
      <c r="V1957" s="25" t="str">
        <f>VLOOKUP(P1957,'Customer List'!B:C,2,)</f>
        <v>STOCK</v>
      </c>
      <c r="W1957" s="43" t="s">
        <v>1149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2378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1883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2031</v>
      </c>
      <c r="Q1958" s="25"/>
      <c r="R1958" s="25"/>
      <c r="S1958" s="3">
        <v>4</v>
      </c>
      <c r="T1958" s="42" t="s">
        <v>2780</v>
      </c>
      <c r="U1958" s="25" t="s">
        <v>19</v>
      </c>
      <c r="V1958" s="25" t="str">
        <f>VLOOKUP(P1958,'Customer List'!B:C,2,)</f>
        <v>STOCK</v>
      </c>
      <c r="W1958" s="43" t="s">
        <v>1149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2436</v>
      </c>
      <c r="N1959" s="34">
        <v>45888</v>
      </c>
      <c r="O1959" s="41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42"/>
      <c r="U1959" s="25" t="s">
        <v>2792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2443</v>
      </c>
      <c r="N1960" s="34">
        <v>45888</v>
      </c>
      <c r="O1960" s="41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42"/>
      <c r="U1960" s="25" t="s">
        <v>2536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2382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2452</v>
      </c>
      <c r="N1961" s="34">
        <v>45888</v>
      </c>
      <c r="O1961" s="41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42"/>
      <c r="U1961" s="25" t="s">
        <v>2387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2382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2438</v>
      </c>
      <c r="N1962" s="34">
        <v>45888</v>
      </c>
      <c r="O1962" s="41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42"/>
      <c r="U1962" s="25" t="s">
        <v>2387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2382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2430</v>
      </c>
      <c r="N1963" s="34">
        <v>45887</v>
      </c>
      <c r="O1963" s="41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42"/>
      <c r="U1963" s="25" t="s">
        <v>2387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2382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2429</v>
      </c>
      <c r="N1964" s="34">
        <v>45887</v>
      </c>
      <c r="O1964" s="41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42"/>
      <c r="U1964" s="25" t="s">
        <v>2387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2388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2437</v>
      </c>
      <c r="N1965" s="34">
        <v>45888</v>
      </c>
      <c r="O1965" s="41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42"/>
      <c r="U1965" s="25" t="s">
        <v>521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2390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2441</v>
      </c>
      <c r="N1966" s="34">
        <v>45888</v>
      </c>
      <c r="O1966" s="41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42"/>
      <c r="U1966" s="25" t="s">
        <v>521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2392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2393</v>
      </c>
      <c r="I1967" s="25" t="s">
        <v>4148</v>
      </c>
      <c r="J1967" s="25">
        <v>5</v>
      </c>
      <c r="K1967" s="25">
        <v>5</v>
      </c>
      <c r="L1967" s="25">
        <f t="shared" si="296"/>
        <v>0</v>
      </c>
      <c r="M1967" s="25" t="s">
        <v>2440</v>
      </c>
      <c r="N1967" s="34">
        <v>45888</v>
      </c>
      <c r="O1967" s="41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42" t="s">
        <v>2439</v>
      </c>
      <c r="U1967" s="25" t="s">
        <v>521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2392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2440</v>
      </c>
      <c r="N1968" s="34">
        <v>45888</v>
      </c>
      <c r="O1968" s="41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42"/>
      <c r="U1968" s="25" t="s">
        <v>521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2396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2442</v>
      </c>
      <c r="N1969" s="34">
        <v>45888</v>
      </c>
      <c r="O1969" s="41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42"/>
      <c r="U1969" s="25" t="s">
        <v>521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2404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96"/>
        <v>0</v>
      </c>
      <c r="M1970" s="25" t="s">
        <v>2475</v>
      </c>
      <c r="N1970" s="34">
        <v>45890</v>
      </c>
      <c r="O1970" s="41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42"/>
      <c r="U1970" s="25" t="s">
        <v>19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2404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96"/>
        <v>0</v>
      </c>
      <c r="M1971" s="25" t="s">
        <v>2475</v>
      </c>
      <c r="N1971" s="34">
        <v>45890</v>
      </c>
      <c r="O1971" s="41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42"/>
      <c r="U1971" s="25" t="s">
        <v>19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2404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96"/>
        <v>0</v>
      </c>
      <c r="M1972" s="25" t="s">
        <v>2475</v>
      </c>
      <c r="N1972" s="34">
        <v>45890</v>
      </c>
      <c r="O1972" s="41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42"/>
      <c r="U1972" s="25" t="s">
        <v>19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2404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96"/>
        <v>0</v>
      </c>
      <c r="M1973" s="25" t="s">
        <v>2475</v>
      </c>
      <c r="N1973" s="34">
        <v>45890</v>
      </c>
      <c r="O1973" s="41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42"/>
      <c r="U1973" s="25" t="s">
        <v>19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2404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96"/>
        <v>0</v>
      </c>
      <c r="M1974" s="25" t="s">
        <v>2476</v>
      </c>
      <c r="N1974" s="34">
        <v>45890</v>
      </c>
      <c r="O1974" s="41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42"/>
      <c r="U1974" s="25" t="s">
        <v>19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2404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96"/>
        <v>0</v>
      </c>
      <c r="M1975" s="25" t="s">
        <v>2475</v>
      </c>
      <c r="N1975" s="34">
        <v>45890</v>
      </c>
      <c r="O1975" s="41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42"/>
      <c r="U1975" s="25" t="s">
        <v>19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2404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96"/>
        <v>0</v>
      </c>
      <c r="M1976" s="25" t="s">
        <v>2475</v>
      </c>
      <c r="N1976" s="34">
        <v>45890</v>
      </c>
      <c r="O1976" s="41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42"/>
      <c r="U1976" s="25" t="s">
        <v>19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2404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96"/>
        <v>0</v>
      </c>
      <c r="M1977" s="25" t="s">
        <v>2475</v>
      </c>
      <c r="N1977" s="34">
        <v>45890</v>
      </c>
      <c r="O1977" s="41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42"/>
      <c r="U1977" s="25" t="s">
        <v>19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2404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96"/>
        <v>0</v>
      </c>
      <c r="M1978" s="25" t="s">
        <v>2475</v>
      </c>
      <c r="N1978" s="34">
        <v>45890</v>
      </c>
      <c r="O1978" s="41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42"/>
      <c r="U1978" s="25" t="s">
        <v>19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2404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96"/>
        <v>0</v>
      </c>
      <c r="M1979" s="25" t="s">
        <v>2478</v>
      </c>
      <c r="N1979" s="34">
        <v>45890</v>
      </c>
      <c r="O1979" s="41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42"/>
      <c r="U1979" s="25" t="s">
        <v>19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2404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96"/>
        <v>0</v>
      </c>
      <c r="M1980" s="25" t="s">
        <v>2476</v>
      </c>
      <c r="N1980" s="34">
        <v>45890</v>
      </c>
      <c r="O1980" s="41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42"/>
      <c r="U1980" s="25" t="s">
        <v>19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2404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96"/>
        <v>0</v>
      </c>
      <c r="M1981" s="25" t="s">
        <v>2476</v>
      </c>
      <c r="N1981" s="34">
        <v>45890</v>
      </c>
      <c r="O1981" s="41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42"/>
      <c r="U1981" s="25" t="s">
        <v>19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2404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96"/>
        <v>0</v>
      </c>
      <c r="M1982" s="25" t="s">
        <v>2478</v>
      </c>
      <c r="N1982" s="34">
        <v>45890</v>
      </c>
      <c r="O1982" s="41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42"/>
      <c r="U1982" s="25" t="s">
        <v>19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2404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96"/>
        <v>0</v>
      </c>
      <c r="M1983" s="25" t="s">
        <v>2480</v>
      </c>
      <c r="N1983" s="34">
        <v>45890</v>
      </c>
      <c r="O1983" s="41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42"/>
      <c r="U1983" s="25" t="s">
        <v>19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2404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96"/>
        <v>0</v>
      </c>
      <c r="M1984" s="25" t="s">
        <v>2475</v>
      </c>
      <c r="N1984" s="34">
        <v>45890</v>
      </c>
      <c r="O1984" s="41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42"/>
      <c r="U1984" s="25" t="s">
        <v>19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2404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96"/>
        <v>0</v>
      </c>
      <c r="M1985" s="25" t="s">
        <v>2475</v>
      </c>
      <c r="N1985" s="34">
        <v>45890</v>
      </c>
      <c r="O1985" s="41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42"/>
      <c r="U1985" s="25" t="s">
        <v>19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2404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96"/>
        <v>0</v>
      </c>
      <c r="M1986" s="25" t="s">
        <v>2475</v>
      </c>
      <c r="N1986" s="34">
        <v>45890</v>
      </c>
      <c r="O1986" s="41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42"/>
      <c r="U1986" s="25" t="s">
        <v>19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2404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96"/>
        <v>0</v>
      </c>
      <c r="M1987" s="25" t="s">
        <v>2475</v>
      </c>
      <c r="N1987" s="34">
        <v>45890</v>
      </c>
      <c r="O1987" s="41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42"/>
      <c r="U1987" s="25" t="s">
        <v>19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2404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96"/>
        <v>0</v>
      </c>
      <c r="M1988" s="25" t="s">
        <v>2477</v>
      </c>
      <c r="N1988" s="34">
        <v>45890</v>
      </c>
      <c r="O1988" s="41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42"/>
      <c r="U1988" s="25" t="s">
        <v>19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2404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2475</v>
      </c>
      <c r="N1989" s="34">
        <v>45890</v>
      </c>
      <c r="O1989" s="41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42"/>
      <c r="U1989" s="25" t="s">
        <v>19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2404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304"/>
        <v>0</v>
      </c>
      <c r="M1990" s="25" t="s">
        <v>2479</v>
      </c>
      <c r="N1990" s="34">
        <v>45890</v>
      </c>
      <c r="O1990" s="41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42"/>
      <c r="U1990" s="25" t="s">
        <v>19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2404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304"/>
        <v>0</v>
      </c>
      <c r="M1991" s="25" t="s">
        <v>2479</v>
      </c>
      <c r="N1991" s="34">
        <v>45890</v>
      </c>
      <c r="O1991" s="41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42"/>
      <c r="U1991" s="25" t="s">
        <v>19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304"/>
        <v>0</v>
      </c>
      <c r="M1992" s="25" t="s">
        <v>2445</v>
      </c>
      <c r="N1992" s="34">
        <v>45888</v>
      </c>
      <c r="O1992" s="41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42"/>
      <c r="U1992" s="25" t="s">
        <v>2033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2445</v>
      </c>
      <c r="N1993" s="34">
        <v>45888</v>
      </c>
      <c r="O1993" s="41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42"/>
      <c r="U1993" s="25" t="s">
        <v>2033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2446</v>
      </c>
      <c r="N1994" s="34">
        <v>45888</v>
      </c>
      <c r="O1994" s="41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42"/>
      <c r="U1994" s="25" t="s">
        <v>2033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2446</v>
      </c>
      <c r="N1995" s="34">
        <v>45888</v>
      </c>
      <c r="O1995" s="41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42"/>
      <c r="U1995" s="25" t="s">
        <v>2033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2446</v>
      </c>
      <c r="N1996" s="34">
        <v>45888</v>
      </c>
      <c r="O1996" s="41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42"/>
      <c r="U1996" s="25" t="s">
        <v>2033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2457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2461</v>
      </c>
      <c r="N1997" s="34">
        <v>45889</v>
      </c>
      <c r="O1997" s="41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42"/>
      <c r="U1997" s="25" t="s">
        <v>2024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2457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3294</v>
      </c>
      <c r="N1998" s="34">
        <v>45889</v>
      </c>
      <c r="O1998" s="41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42" t="s">
        <v>610</v>
      </c>
      <c r="U1998" s="25" t="s">
        <v>2024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2457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2461</v>
      </c>
      <c r="N1999" s="34">
        <v>45889</v>
      </c>
      <c r="O1999" s="41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42" t="s">
        <v>2460</v>
      </c>
      <c r="U1999" s="25" t="s">
        <v>2024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2465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2462</v>
      </c>
      <c r="I2000" s="25" t="s">
        <v>4724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2031</v>
      </c>
      <c r="Q2000" s="25"/>
      <c r="R2000" s="25"/>
      <c r="S2000" s="3" t="s">
        <v>300</v>
      </c>
      <c r="T2000" s="42"/>
      <c r="U2000" s="25" t="s">
        <v>2742</v>
      </c>
      <c r="V2000" s="25" t="str">
        <f>VLOOKUP(P2000,'Customer List'!B:C,2,)</f>
        <v>STOCK</v>
      </c>
      <c r="W2000" s="43" t="s">
        <v>1149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2465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2463</v>
      </c>
      <c r="I2001" s="25" t="s">
        <v>4725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2031</v>
      </c>
      <c r="Q2001" s="25"/>
      <c r="R2001" s="25"/>
      <c r="S2001" s="3">
        <v>-20</v>
      </c>
      <c r="T2001" s="42" t="s">
        <v>2750</v>
      </c>
      <c r="U2001" s="25" t="s">
        <v>2742</v>
      </c>
      <c r="V2001" s="25" t="str">
        <f>VLOOKUP(P2001,'Customer List'!B:C,2,)</f>
        <v>STOCK</v>
      </c>
      <c r="W2001" s="43" t="s">
        <v>1149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2465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2464</v>
      </c>
      <c r="I2002" s="25" t="s">
        <v>4726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2031</v>
      </c>
      <c r="Q2002" s="25"/>
      <c r="R2002" s="25"/>
      <c r="S2002" s="3">
        <v>-20</v>
      </c>
      <c r="T2002" s="42"/>
      <c r="U2002" s="25" t="s">
        <v>2742</v>
      </c>
      <c r="V2002" s="25" t="str">
        <f>VLOOKUP(P2002,'Customer List'!B:C,2,)</f>
        <v>STOCK</v>
      </c>
      <c r="W2002" s="43" t="s">
        <v>1149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2470</v>
      </c>
      <c r="N2003" s="34">
        <v>45887</v>
      </c>
      <c r="O2003" s="41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42"/>
      <c r="U2003" s="25" t="s">
        <v>2467</v>
      </c>
      <c r="V2003" s="25" t="s">
        <v>1169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2471</v>
      </c>
      <c r="I2004" s="25" t="s">
        <v>4383</v>
      </c>
      <c r="J2004" s="25">
        <v>1</v>
      </c>
      <c r="K2004" s="25">
        <v>1</v>
      </c>
      <c r="L2004" s="25">
        <f t="shared" si="304"/>
        <v>0</v>
      </c>
      <c r="M2004" s="25" t="s">
        <v>2560</v>
      </c>
      <c r="N2004" s="34">
        <v>45892</v>
      </c>
      <c r="O2004" s="41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42"/>
      <c r="U2004" s="25" t="s">
        <v>424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935</v>
      </c>
      <c r="I2005" s="25" t="s">
        <v>4136</v>
      </c>
      <c r="J2005" s="25">
        <v>2</v>
      </c>
      <c r="K2005" s="25">
        <v>2</v>
      </c>
      <c r="L2005" s="25">
        <f t="shared" si="304"/>
        <v>0</v>
      </c>
      <c r="M2005" s="25" t="s">
        <v>2540</v>
      </c>
      <c r="N2005" s="34">
        <v>45892</v>
      </c>
      <c r="O2005" s="41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42"/>
      <c r="U2005" s="25" t="s">
        <v>424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2484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304"/>
        <v>0</v>
      </c>
      <c r="M2006" s="25" t="s">
        <v>2549</v>
      </c>
      <c r="N2006" s="34">
        <v>45892</v>
      </c>
      <c r="O2006" s="41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42"/>
      <c r="U2006" s="25" t="s">
        <v>19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2484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304"/>
        <v>0</v>
      </c>
      <c r="M2007" s="25" t="s">
        <v>2542</v>
      </c>
      <c r="N2007" s="34">
        <v>45892</v>
      </c>
      <c r="O2007" s="41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42"/>
      <c r="U2007" s="25" t="s">
        <v>19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2484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304"/>
        <v>0</v>
      </c>
      <c r="M2008" s="25" t="s">
        <v>2542</v>
      </c>
      <c r="N2008" s="34">
        <v>45892</v>
      </c>
      <c r="O2008" s="41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42"/>
      <c r="U2008" s="25" t="s">
        <v>19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2484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304"/>
        <v>0</v>
      </c>
      <c r="M2009" s="25" t="s">
        <v>2547</v>
      </c>
      <c r="N2009" s="34">
        <v>45892</v>
      </c>
      <c r="O2009" s="41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42"/>
      <c r="U2009" s="25" t="s">
        <v>19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2484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304"/>
        <v>0</v>
      </c>
      <c r="M2010" s="25" t="s">
        <v>2542</v>
      </c>
      <c r="N2010" s="34">
        <v>45892</v>
      </c>
      <c r="O2010" s="41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42"/>
      <c r="U2010" s="25" t="s">
        <v>19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2484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304"/>
        <v>0</v>
      </c>
      <c r="M2011" s="25" t="s">
        <v>2542</v>
      </c>
      <c r="N2011" s="34">
        <v>45892</v>
      </c>
      <c r="O2011" s="41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42"/>
      <c r="U2011" s="25" t="s">
        <v>19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2484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304"/>
        <v>0</v>
      </c>
      <c r="M2012" s="25" t="s">
        <v>2542</v>
      </c>
      <c r="N2012" s="34">
        <v>45892</v>
      </c>
      <c r="O2012" s="41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42"/>
      <c r="U2012" s="25" t="s">
        <v>19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2484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304"/>
        <v>0</v>
      </c>
      <c r="M2013" s="25" t="s">
        <v>2549</v>
      </c>
      <c r="N2013" s="34">
        <v>45892</v>
      </c>
      <c r="O2013" s="41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42"/>
      <c r="U2013" s="25" t="s">
        <v>19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2484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304"/>
        <v>0</v>
      </c>
      <c r="M2014" s="25" t="s">
        <v>2542</v>
      </c>
      <c r="N2014" s="34">
        <v>45892</v>
      </c>
      <c r="O2014" s="41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42"/>
      <c r="U2014" s="25" t="s">
        <v>19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2484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304"/>
        <v>0</v>
      </c>
      <c r="M2015" s="25" t="s">
        <v>2542</v>
      </c>
      <c r="N2015" s="34">
        <v>45892</v>
      </c>
      <c r="O2015" s="41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42"/>
      <c r="U2015" s="25" t="s">
        <v>19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2484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304"/>
        <v>0</v>
      </c>
      <c r="M2016" s="25" t="s">
        <v>2542</v>
      </c>
      <c r="N2016" s="34">
        <v>45892</v>
      </c>
      <c r="O2016" s="41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42"/>
      <c r="U2016" s="25" t="s">
        <v>19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2484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304"/>
        <v>0</v>
      </c>
      <c r="M2017" s="25" t="s">
        <v>3292</v>
      </c>
      <c r="N2017" s="34">
        <v>45899</v>
      </c>
      <c r="O2017" s="41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42"/>
      <c r="U2017" s="25" t="s">
        <v>19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2484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304"/>
        <v>0</v>
      </c>
      <c r="M2018" s="25" t="s">
        <v>2774</v>
      </c>
      <c r="N2018" s="34">
        <v>45897</v>
      </c>
      <c r="O2018" s="41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42"/>
      <c r="U2018" s="25" t="s">
        <v>19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2484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304"/>
        <v>0</v>
      </c>
      <c r="M2019" s="25" t="s">
        <v>2542</v>
      </c>
      <c r="N2019" s="34">
        <v>45892</v>
      </c>
      <c r="O2019" s="41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42"/>
      <c r="U2019" s="25" t="s">
        <v>19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2484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304"/>
        <v>0</v>
      </c>
      <c r="M2020" s="25" t="s">
        <v>2505</v>
      </c>
      <c r="N2020" s="34">
        <v>45891</v>
      </c>
      <c r="O2020" s="41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42"/>
      <c r="U2020" s="25" t="s">
        <v>19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2484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304"/>
        <v>0</v>
      </c>
      <c r="M2021" s="25" t="s">
        <v>2505</v>
      </c>
      <c r="N2021" s="34">
        <v>45891</v>
      </c>
      <c r="O2021" s="41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42"/>
      <c r="U2021" s="25" t="s">
        <v>19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2484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304"/>
        <v>0</v>
      </c>
      <c r="M2022" s="25" t="s">
        <v>2505</v>
      </c>
      <c r="N2022" s="34">
        <v>45891</v>
      </c>
      <c r="O2022" s="41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42"/>
      <c r="U2022" s="25" t="s">
        <v>19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2484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304"/>
        <v>0</v>
      </c>
      <c r="M2023" s="25" t="s">
        <v>2505</v>
      </c>
      <c r="N2023" s="34">
        <v>45891</v>
      </c>
      <c r="O2023" s="41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42"/>
      <c r="U2023" s="25" t="s">
        <v>19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2484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304"/>
        <v>0</v>
      </c>
      <c r="M2024" s="25" t="s">
        <v>2552</v>
      </c>
      <c r="N2024" s="34">
        <v>45892</v>
      </c>
      <c r="O2024" s="41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42"/>
      <c r="U2024" s="25" t="s">
        <v>19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2484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304"/>
        <v>0</v>
      </c>
      <c r="M2025" s="25" t="s">
        <v>2745</v>
      </c>
      <c r="N2025" s="34">
        <v>45896</v>
      </c>
      <c r="O2025" s="41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42"/>
      <c r="U2025" s="25" t="s">
        <v>19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2484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304"/>
        <v>0</v>
      </c>
      <c r="M2026" s="25" t="s">
        <v>2745</v>
      </c>
      <c r="N2026" s="34">
        <v>45896</v>
      </c>
      <c r="O2026" s="41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42"/>
      <c r="U2026" s="25" t="s">
        <v>19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2484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304"/>
        <v>0</v>
      </c>
      <c r="M2027" s="25" t="s">
        <v>2552</v>
      </c>
      <c r="N2027" s="34">
        <v>45892</v>
      </c>
      <c r="O2027" s="41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42"/>
      <c r="U2027" s="25" t="s">
        <v>19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2484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304"/>
        <v>0</v>
      </c>
      <c r="M2028" s="25" t="s">
        <v>3297</v>
      </c>
      <c r="N2028" s="34">
        <v>45901</v>
      </c>
      <c r="O2028" s="41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42"/>
      <c r="U2028" s="25" t="s">
        <v>19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2484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304"/>
        <v>0</v>
      </c>
      <c r="M2029" s="25" t="s">
        <v>3297</v>
      </c>
      <c r="N2029" s="34">
        <v>45901</v>
      </c>
      <c r="O2029" s="41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42"/>
      <c r="U2029" s="25" t="s">
        <v>19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2484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304"/>
        <v>0</v>
      </c>
      <c r="M2030" s="25" t="s">
        <v>2745</v>
      </c>
      <c r="N2030" s="34">
        <v>45896</v>
      </c>
      <c r="O2030" s="41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42"/>
      <c r="U2030" s="25" t="s">
        <v>19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2484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304"/>
        <v>0</v>
      </c>
      <c r="M2031" s="25" t="s">
        <v>2745</v>
      </c>
      <c r="N2031" s="34">
        <v>45896</v>
      </c>
      <c r="O2031" s="41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42"/>
      <c r="U2031" s="25" t="s">
        <v>19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2484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304"/>
        <v>0</v>
      </c>
      <c r="M2032" s="25" t="s">
        <v>2552</v>
      </c>
      <c r="N2032" s="34">
        <v>45892</v>
      </c>
      <c r="O2032" s="41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42"/>
      <c r="U2032" s="25" t="s">
        <v>19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2484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304"/>
        <v>0</v>
      </c>
      <c r="M2033" s="25" t="s">
        <v>2504</v>
      </c>
      <c r="N2033" s="34">
        <v>45891</v>
      </c>
      <c r="O2033" s="41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42"/>
      <c r="U2033" s="25" t="s">
        <v>19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2484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304"/>
        <v>0</v>
      </c>
      <c r="M2034" s="25" t="s">
        <v>3292</v>
      </c>
      <c r="N2034" s="34">
        <v>45899</v>
      </c>
      <c r="O2034" s="41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42"/>
      <c r="U2034" s="25" t="s">
        <v>19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2484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304"/>
        <v>0</v>
      </c>
      <c r="M2035" s="25" t="s">
        <v>2745</v>
      </c>
      <c r="N2035" s="34">
        <v>45896</v>
      </c>
      <c r="O2035" s="41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42"/>
      <c r="U2035" s="25" t="s">
        <v>19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2484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304"/>
        <v>0</v>
      </c>
      <c r="M2036" s="25" t="s">
        <v>2551</v>
      </c>
      <c r="N2036" s="34">
        <v>45892</v>
      </c>
      <c r="O2036" s="41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42"/>
      <c r="U2036" s="25" t="s">
        <v>19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2484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304"/>
        <v>0</v>
      </c>
      <c r="M2037" s="25" t="s">
        <v>2544</v>
      </c>
      <c r="N2037" s="34">
        <v>45892</v>
      </c>
      <c r="O2037" s="41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42"/>
      <c r="U2037" s="25" t="s">
        <v>19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2484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304"/>
        <v>0</v>
      </c>
      <c r="M2038" s="25" t="s">
        <v>3297</v>
      </c>
      <c r="N2038" s="34">
        <v>45901</v>
      </c>
      <c r="O2038" s="41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42"/>
      <c r="U2038" s="25" t="s">
        <v>19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2484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304"/>
        <v>0</v>
      </c>
      <c r="M2039" s="25" t="s">
        <v>2745</v>
      </c>
      <c r="N2039" s="34">
        <v>45896</v>
      </c>
      <c r="O2039" s="41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42"/>
      <c r="U2039" s="25" t="s">
        <v>19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2484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304"/>
        <v>0</v>
      </c>
      <c r="M2040" s="25" t="s">
        <v>3292</v>
      </c>
      <c r="N2040" s="34">
        <v>45899</v>
      </c>
      <c r="O2040" s="41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42"/>
      <c r="U2040" s="25" t="s">
        <v>19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2484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304"/>
        <v>0</v>
      </c>
      <c r="M2041" s="25" t="s">
        <v>2555</v>
      </c>
      <c r="N2041" s="34">
        <v>45892</v>
      </c>
      <c r="O2041" s="41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42"/>
      <c r="U2041" s="25" t="s">
        <v>19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2484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304"/>
        <v>0</v>
      </c>
      <c r="M2042" s="25" t="s">
        <v>2745</v>
      </c>
      <c r="N2042" s="34">
        <v>45896</v>
      </c>
      <c r="O2042" s="41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42"/>
      <c r="U2042" s="25" t="s">
        <v>19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2484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304"/>
        <v>0</v>
      </c>
      <c r="M2043" s="25" t="s">
        <v>2552</v>
      </c>
      <c r="N2043" s="34">
        <v>45892</v>
      </c>
      <c r="O2043" s="41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42"/>
      <c r="U2043" s="25" t="s">
        <v>19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2484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304"/>
        <v>0</v>
      </c>
      <c r="M2044" s="25" t="s">
        <v>2552</v>
      </c>
      <c r="N2044" s="34">
        <v>45892</v>
      </c>
      <c r="O2044" s="41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42"/>
      <c r="U2044" s="25" t="s">
        <v>19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2484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304"/>
        <v>0</v>
      </c>
      <c r="M2045" s="25" t="s">
        <v>3297</v>
      </c>
      <c r="N2045" s="34">
        <v>45901</v>
      </c>
      <c r="O2045" s="41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42"/>
      <c r="U2045" s="25" t="s">
        <v>19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2484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304"/>
        <v>0</v>
      </c>
      <c r="M2046" s="25" t="s">
        <v>2504</v>
      </c>
      <c r="N2046" s="34">
        <v>45891</v>
      </c>
      <c r="O2046" s="41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42"/>
      <c r="U2046" s="25" t="s">
        <v>19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2484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304"/>
        <v>0</v>
      </c>
      <c r="M2047" s="25" t="s">
        <v>2505</v>
      </c>
      <c r="N2047" s="34">
        <v>45891</v>
      </c>
      <c r="O2047" s="41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42"/>
      <c r="U2047" s="25" t="s">
        <v>19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2484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304"/>
        <v>0</v>
      </c>
      <c r="M2048" s="25" t="s">
        <v>2544</v>
      </c>
      <c r="N2048" s="34">
        <v>45892</v>
      </c>
      <c r="O2048" s="41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42"/>
      <c r="U2048" s="25" t="s">
        <v>19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2484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304"/>
        <v>0</v>
      </c>
      <c r="M2049" s="25" t="s">
        <v>2745</v>
      </c>
      <c r="N2049" s="34">
        <v>45896</v>
      </c>
      <c r="O2049" s="41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42"/>
      <c r="U2049" s="25" t="s">
        <v>19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2484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304"/>
        <v>0</v>
      </c>
      <c r="M2050" s="25" t="s">
        <v>2544</v>
      </c>
      <c r="N2050" s="34">
        <v>45892</v>
      </c>
      <c r="O2050" s="41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42"/>
      <c r="U2050" s="25" t="s">
        <v>19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2484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304"/>
        <v>0</v>
      </c>
      <c r="M2051" s="25" t="s">
        <v>2745</v>
      </c>
      <c r="N2051" s="34">
        <v>45896</v>
      </c>
      <c r="O2051" s="41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42"/>
      <c r="U2051" s="25" t="s">
        <v>19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2484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304"/>
        <v>0</v>
      </c>
      <c r="M2052" s="25" t="s">
        <v>2555</v>
      </c>
      <c r="N2052" s="34">
        <v>45892</v>
      </c>
      <c r="O2052" s="41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42"/>
      <c r="U2052" s="25" t="s">
        <v>19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2484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2544</v>
      </c>
      <c r="N2053" s="34">
        <v>45892</v>
      </c>
      <c r="O2053" s="41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42"/>
      <c r="U2053" s="25" t="s">
        <v>19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2484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314"/>
        <v>0</v>
      </c>
      <c r="M2054" s="25" t="s">
        <v>3301</v>
      </c>
      <c r="N2054" s="34">
        <v>45901</v>
      </c>
      <c r="O2054" s="41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42" t="s">
        <v>610</v>
      </c>
      <c r="U2054" s="25" t="s">
        <v>19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2484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314"/>
        <v>0</v>
      </c>
      <c r="M2055" s="25" t="s">
        <v>2745</v>
      </c>
      <c r="N2055" s="34">
        <v>45896</v>
      </c>
      <c r="O2055" s="41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42"/>
      <c r="U2055" s="25" t="s">
        <v>19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2484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314"/>
        <v>0</v>
      </c>
      <c r="M2056" s="25" t="s">
        <v>2552</v>
      </c>
      <c r="N2056" s="34">
        <v>45892</v>
      </c>
      <c r="O2056" s="41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42"/>
      <c r="U2056" s="25" t="s">
        <v>19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2484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314"/>
        <v>0</v>
      </c>
      <c r="M2057" s="25" t="s">
        <v>3292</v>
      </c>
      <c r="N2057" s="34">
        <v>45899</v>
      </c>
      <c r="O2057" s="41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42"/>
      <c r="U2057" s="25" t="s">
        <v>19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2484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314"/>
        <v>0</v>
      </c>
      <c r="M2058" s="25" t="s">
        <v>2745</v>
      </c>
      <c r="N2058" s="34">
        <v>45896</v>
      </c>
      <c r="O2058" s="41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42"/>
      <c r="U2058" s="25" t="s">
        <v>19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2484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314"/>
        <v>0</v>
      </c>
      <c r="M2059" s="25" t="s">
        <v>2552</v>
      </c>
      <c r="N2059" s="34">
        <v>45892</v>
      </c>
      <c r="O2059" s="41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42"/>
      <c r="U2059" s="25" t="s">
        <v>19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2484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314"/>
        <v>0</v>
      </c>
      <c r="M2060" s="25" t="s">
        <v>2501</v>
      </c>
      <c r="N2060" s="34">
        <v>45891</v>
      </c>
      <c r="O2060" s="41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42"/>
      <c r="U2060" s="25" t="s">
        <v>19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2484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314"/>
        <v>0</v>
      </c>
      <c r="M2061" s="25" t="s">
        <v>2555</v>
      </c>
      <c r="N2061" s="34">
        <v>45892</v>
      </c>
      <c r="O2061" s="41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42"/>
      <c r="U2061" s="25" t="s">
        <v>19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2484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314"/>
        <v>0</v>
      </c>
      <c r="M2062" s="25" t="s">
        <v>2745</v>
      </c>
      <c r="N2062" s="34">
        <v>45896</v>
      </c>
      <c r="O2062" s="41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42"/>
      <c r="U2062" s="25" t="s">
        <v>19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2484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314"/>
        <v>0</v>
      </c>
      <c r="M2063" s="25" t="s">
        <v>2552</v>
      </c>
      <c r="N2063" s="34">
        <v>45892</v>
      </c>
      <c r="O2063" s="41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42"/>
      <c r="U2063" s="25" t="s">
        <v>19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2484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314"/>
        <v>0</v>
      </c>
      <c r="M2064" s="25" t="s">
        <v>2745</v>
      </c>
      <c r="N2064" s="34">
        <v>45896</v>
      </c>
      <c r="O2064" s="41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42"/>
      <c r="U2064" s="25" t="s">
        <v>19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2484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314"/>
        <v>0</v>
      </c>
      <c r="M2065" s="25" t="s">
        <v>2546</v>
      </c>
      <c r="N2065" s="34">
        <v>45892</v>
      </c>
      <c r="O2065" s="41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42"/>
      <c r="U2065" s="25" t="s">
        <v>19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2484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314"/>
        <v>0</v>
      </c>
      <c r="M2066" s="25" t="s">
        <v>2552</v>
      </c>
      <c r="N2066" s="34">
        <v>45892</v>
      </c>
      <c r="O2066" s="41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42"/>
      <c r="U2066" s="25" t="s">
        <v>19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2484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314"/>
        <v>0</v>
      </c>
      <c r="M2067" s="25" t="s">
        <v>2745</v>
      </c>
      <c r="N2067" s="34">
        <v>45896</v>
      </c>
      <c r="O2067" s="41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42"/>
      <c r="U2067" s="25" t="s">
        <v>19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2484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314"/>
        <v>0</v>
      </c>
      <c r="M2068" s="25" t="s">
        <v>2567</v>
      </c>
      <c r="N2068" s="34">
        <v>45892</v>
      </c>
      <c r="O2068" s="41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42"/>
      <c r="U2068" s="25" t="s">
        <v>19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2484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314"/>
        <v>0</v>
      </c>
      <c r="M2069" s="25" t="s">
        <v>2567</v>
      </c>
      <c r="N2069" s="34">
        <v>45892</v>
      </c>
      <c r="O2069" s="41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42"/>
      <c r="U2069" s="25" t="s">
        <v>19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2484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314"/>
        <v>0</v>
      </c>
      <c r="M2070" s="25" t="s">
        <v>2745</v>
      </c>
      <c r="N2070" s="34">
        <v>45896</v>
      </c>
      <c r="O2070" s="41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42"/>
      <c r="U2070" s="25" t="s">
        <v>19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2484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314"/>
        <v>0</v>
      </c>
      <c r="M2071" s="25" t="s">
        <v>3297</v>
      </c>
      <c r="N2071" s="34">
        <v>45901</v>
      </c>
      <c r="O2071" s="41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42"/>
      <c r="U2071" s="25" t="s">
        <v>19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2484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314"/>
        <v>0</v>
      </c>
      <c r="M2072" s="25" t="s">
        <v>2745</v>
      </c>
      <c r="N2072" s="34">
        <v>45896</v>
      </c>
      <c r="O2072" s="41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42"/>
      <c r="U2072" s="25" t="s">
        <v>19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2484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314"/>
        <v>0</v>
      </c>
      <c r="M2073" s="25" t="s">
        <v>2537</v>
      </c>
      <c r="N2073" s="34">
        <v>45892</v>
      </c>
      <c r="O2073" s="41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42"/>
      <c r="U2073" s="25" t="s">
        <v>19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2484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314"/>
        <v>0</v>
      </c>
      <c r="M2074" s="25" t="s">
        <v>2547</v>
      </c>
      <c r="N2074" s="34">
        <v>45892</v>
      </c>
      <c r="O2074" s="41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42"/>
      <c r="U2074" s="25" t="s">
        <v>19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2484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314"/>
        <v>0</v>
      </c>
      <c r="M2075" s="25" t="s">
        <v>3292</v>
      </c>
      <c r="N2075" s="34">
        <v>45899</v>
      </c>
      <c r="O2075" s="41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42"/>
      <c r="U2075" s="25" t="s">
        <v>19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2484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314"/>
        <v>0</v>
      </c>
      <c r="M2076" s="25" t="s">
        <v>2745</v>
      </c>
      <c r="N2076" s="34">
        <v>45896</v>
      </c>
      <c r="O2076" s="41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42"/>
      <c r="U2076" s="25" t="s">
        <v>19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2484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314"/>
        <v>0</v>
      </c>
      <c r="M2077" s="25" t="s">
        <v>3292</v>
      </c>
      <c r="N2077" s="34">
        <v>45899</v>
      </c>
      <c r="O2077" s="41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42"/>
      <c r="U2077" s="25" t="s">
        <v>19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2484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314"/>
        <v>0</v>
      </c>
      <c r="M2078" s="25" t="s">
        <v>2555</v>
      </c>
      <c r="N2078" s="34">
        <v>45892</v>
      </c>
      <c r="O2078" s="41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42"/>
      <c r="U2078" s="25" t="s">
        <v>19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2484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314"/>
        <v>0</v>
      </c>
      <c r="M2079" s="25" t="s">
        <v>3645</v>
      </c>
      <c r="N2079" s="34" t="s">
        <v>3645</v>
      </c>
      <c r="O2079" s="41">
        <v>0</v>
      </c>
      <c r="P2079" s="25" t="s">
        <v>2489</v>
      </c>
      <c r="Q2079" s="25"/>
      <c r="R2079" s="25"/>
      <c r="S2079" s="3">
        <v>4</v>
      </c>
      <c r="T2079" s="42" t="s">
        <v>2781</v>
      </c>
      <c r="U2079" s="25" t="s">
        <v>19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2484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314"/>
        <v>0</v>
      </c>
      <c r="M2080" s="25" t="s">
        <v>2566</v>
      </c>
      <c r="N2080" s="34">
        <v>45892</v>
      </c>
      <c r="O2080" s="41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42"/>
      <c r="U2080" s="25" t="s">
        <v>19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2484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314"/>
        <v>0</v>
      </c>
      <c r="M2081" s="25" t="s">
        <v>3298</v>
      </c>
      <c r="N2081" s="34">
        <v>45901</v>
      </c>
      <c r="O2081" s="41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42"/>
      <c r="U2081" s="25" t="s">
        <v>19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2484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314"/>
        <v>0</v>
      </c>
      <c r="M2082" s="25" t="s">
        <v>3298</v>
      </c>
      <c r="N2082" s="34">
        <v>45901</v>
      </c>
      <c r="O2082" s="41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42"/>
      <c r="U2082" s="25" t="s">
        <v>19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2484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314"/>
        <v>0</v>
      </c>
      <c r="M2083" s="25" t="s">
        <v>3292</v>
      </c>
      <c r="N2083" s="34">
        <v>45899</v>
      </c>
      <c r="O2083" s="41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42"/>
      <c r="U2083" s="25" t="s">
        <v>19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2484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314"/>
        <v>0</v>
      </c>
      <c r="M2084" s="25" t="s">
        <v>2542</v>
      </c>
      <c r="N2084" s="34">
        <v>45892</v>
      </c>
      <c r="O2084" s="41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42"/>
      <c r="U2084" s="25" t="s">
        <v>19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2484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314"/>
        <v>0</v>
      </c>
      <c r="M2085" s="25" t="s">
        <v>2542</v>
      </c>
      <c r="N2085" s="34">
        <v>45892</v>
      </c>
      <c r="O2085" s="41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42"/>
      <c r="U2085" s="25" t="s">
        <v>19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2484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314"/>
        <v>0</v>
      </c>
      <c r="M2086" s="25" t="s">
        <v>2550</v>
      </c>
      <c r="N2086" s="34">
        <v>45892</v>
      </c>
      <c r="O2086" s="41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42"/>
      <c r="U2086" s="25" t="s">
        <v>19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2484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314"/>
        <v>0</v>
      </c>
      <c r="M2087" s="25" t="s">
        <v>3298</v>
      </c>
      <c r="N2087" s="34">
        <v>45901</v>
      </c>
      <c r="O2087" s="41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42"/>
      <c r="U2087" s="25" t="s">
        <v>19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2484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314"/>
        <v>0</v>
      </c>
      <c r="M2088" s="25" t="s">
        <v>2745</v>
      </c>
      <c r="N2088" s="34">
        <v>45896</v>
      </c>
      <c r="O2088" s="41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42"/>
      <c r="U2088" s="25" t="s">
        <v>19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2484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314"/>
        <v>0</v>
      </c>
      <c r="M2089" s="25" t="s">
        <v>2550</v>
      </c>
      <c r="N2089" s="34">
        <v>45892</v>
      </c>
      <c r="O2089" s="41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42"/>
      <c r="U2089" s="25" t="s">
        <v>19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2484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314"/>
        <v>0</v>
      </c>
      <c r="M2090" s="25" t="s">
        <v>2745</v>
      </c>
      <c r="N2090" s="34">
        <v>45896</v>
      </c>
      <c r="O2090" s="41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42"/>
      <c r="U2090" s="25" t="s">
        <v>19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2484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314"/>
        <v>0</v>
      </c>
      <c r="M2091" s="25" t="s">
        <v>2745</v>
      </c>
      <c r="N2091" s="34">
        <v>45896</v>
      </c>
      <c r="O2091" s="41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42"/>
      <c r="U2091" s="25" t="s">
        <v>19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2484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314"/>
        <v>0</v>
      </c>
      <c r="M2092" s="25" t="s">
        <v>2542</v>
      </c>
      <c r="N2092" s="34">
        <v>45892</v>
      </c>
      <c r="O2092" s="41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42"/>
      <c r="U2092" s="25" t="s">
        <v>19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2484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314"/>
        <v>0</v>
      </c>
      <c r="M2093" s="25" t="s">
        <v>2745</v>
      </c>
      <c r="N2093" s="34">
        <v>45896</v>
      </c>
      <c r="O2093" s="41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42"/>
      <c r="U2093" s="25" t="s">
        <v>19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2484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314"/>
        <v>0</v>
      </c>
      <c r="M2094" s="25" t="s">
        <v>2542</v>
      </c>
      <c r="N2094" s="34">
        <v>45892</v>
      </c>
      <c r="O2094" s="41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42"/>
      <c r="U2094" s="25" t="s">
        <v>19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2484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314"/>
        <v>0</v>
      </c>
      <c r="M2095" s="25" t="s">
        <v>2542</v>
      </c>
      <c r="N2095" s="34">
        <v>45892</v>
      </c>
      <c r="O2095" s="41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42"/>
      <c r="U2095" s="25" t="s">
        <v>19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2484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314"/>
        <v>0</v>
      </c>
      <c r="M2096" s="25" t="s">
        <v>2545</v>
      </c>
      <c r="N2096" s="34">
        <v>45892</v>
      </c>
      <c r="O2096" s="41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42"/>
      <c r="U2096" s="25" t="s">
        <v>19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2484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314"/>
        <v>0</v>
      </c>
      <c r="M2097" s="25" t="s">
        <v>3297</v>
      </c>
      <c r="N2097" s="34">
        <v>45901</v>
      </c>
      <c r="O2097" s="41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42"/>
      <c r="U2097" s="25" t="s">
        <v>19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2484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314"/>
        <v>0</v>
      </c>
      <c r="M2098" s="25" t="s">
        <v>2541</v>
      </c>
      <c r="N2098" s="34">
        <v>45892</v>
      </c>
      <c r="O2098" s="41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42"/>
      <c r="U2098" s="25" t="s">
        <v>19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2484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314"/>
        <v>0</v>
      </c>
      <c r="M2099" s="25" t="s">
        <v>2537</v>
      </c>
      <c r="N2099" s="34">
        <v>45892</v>
      </c>
      <c r="O2099" s="41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42"/>
      <c r="U2099" s="25" t="s">
        <v>19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2484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314"/>
        <v>0</v>
      </c>
      <c r="M2100" s="25" t="s">
        <v>2537</v>
      </c>
      <c r="N2100" s="34">
        <v>45892</v>
      </c>
      <c r="O2100" s="41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42"/>
      <c r="U2100" s="25" t="s">
        <v>19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2484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314"/>
        <v>0</v>
      </c>
      <c r="M2101" s="25" t="s">
        <v>2539</v>
      </c>
      <c r="N2101" s="34">
        <v>45892</v>
      </c>
      <c r="O2101" s="41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42"/>
      <c r="U2101" s="25" t="s">
        <v>19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2484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314"/>
        <v>0</v>
      </c>
      <c r="M2102" s="25" t="s">
        <v>2548</v>
      </c>
      <c r="N2102" s="34">
        <v>45892</v>
      </c>
      <c r="O2102" s="41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42"/>
      <c r="U2102" s="25" t="s">
        <v>19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3741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2356</v>
      </c>
      <c r="I2103" s="25" t="s">
        <v>4735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4898</v>
      </c>
      <c r="N2103" s="34">
        <v>45937</v>
      </c>
      <c r="O2103" s="41">
        <v>37740</v>
      </c>
      <c r="P2103" s="25" t="s">
        <v>289</v>
      </c>
      <c r="Q2103" s="25">
        <v>58156567033</v>
      </c>
      <c r="R2103" s="25" t="s">
        <v>41</v>
      </c>
      <c r="S2103" s="3">
        <v>-20</v>
      </c>
      <c r="T2103" s="42"/>
      <c r="U2103" s="25" t="s">
        <v>2357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2495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2577</v>
      </c>
      <c r="N2104" s="34">
        <v>45895</v>
      </c>
      <c r="O2104" s="41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42"/>
      <c r="U2104" s="25" t="s">
        <v>508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2495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2543</v>
      </c>
      <c r="N2105" s="34">
        <v>45892</v>
      </c>
      <c r="O2105" s="41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42"/>
      <c r="U2105" s="25" t="s">
        <v>508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2495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2538</v>
      </c>
      <c r="N2106" s="34">
        <v>45892</v>
      </c>
      <c r="O2106" s="41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42"/>
      <c r="U2106" s="25" t="s">
        <v>508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2506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2507</v>
      </c>
      <c r="I2107" s="25" t="s">
        <v>4423</v>
      </c>
      <c r="J2107" s="25">
        <v>1</v>
      </c>
      <c r="K2107" s="25">
        <v>1</v>
      </c>
      <c r="L2107" s="25">
        <f t="shared" si="325"/>
        <v>0</v>
      </c>
      <c r="M2107" s="25" t="s">
        <v>2558</v>
      </c>
      <c r="N2107" s="34">
        <v>45892</v>
      </c>
      <c r="O2107" s="41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42"/>
      <c r="U2107" s="25" t="s">
        <v>321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2506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2508</v>
      </c>
      <c r="I2108" s="25" t="s">
        <v>4424</v>
      </c>
      <c r="J2108" s="25">
        <v>1</v>
      </c>
      <c r="K2108" s="25">
        <v>1</v>
      </c>
      <c r="L2108" s="25">
        <f t="shared" si="325"/>
        <v>0</v>
      </c>
      <c r="M2108" s="25" t="s">
        <v>2556</v>
      </c>
      <c r="N2108" s="34">
        <v>45892</v>
      </c>
      <c r="O2108" s="41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42"/>
      <c r="U2108" s="25" t="s">
        <v>321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2506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2509</v>
      </c>
      <c r="I2109" s="25" t="s">
        <v>4425</v>
      </c>
      <c r="J2109" s="25">
        <v>1</v>
      </c>
      <c r="K2109" s="25">
        <v>1</v>
      </c>
      <c r="L2109" s="25">
        <f t="shared" si="325"/>
        <v>0</v>
      </c>
      <c r="M2109" s="25" t="s">
        <v>2556</v>
      </c>
      <c r="N2109" s="34">
        <v>45892</v>
      </c>
      <c r="O2109" s="41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42"/>
      <c r="U2109" s="25" t="s">
        <v>321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2506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2510</v>
      </c>
      <c r="I2110" s="25" t="s">
        <v>4426</v>
      </c>
      <c r="J2110" s="25">
        <v>1</v>
      </c>
      <c r="K2110" s="25">
        <v>1</v>
      </c>
      <c r="L2110" s="25">
        <f t="shared" si="325"/>
        <v>0</v>
      </c>
      <c r="M2110" s="25" t="s">
        <v>2565</v>
      </c>
      <c r="N2110" s="34">
        <v>45894</v>
      </c>
      <c r="O2110" s="41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42"/>
      <c r="U2110" s="25" t="s">
        <v>321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2506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2511</v>
      </c>
      <c r="I2111" s="25" t="s">
        <v>4427</v>
      </c>
      <c r="J2111" s="25">
        <v>1</v>
      </c>
      <c r="K2111" s="25">
        <v>1</v>
      </c>
      <c r="L2111" s="25">
        <f t="shared" si="325"/>
        <v>0</v>
      </c>
      <c r="M2111" s="25" t="s">
        <v>2565</v>
      </c>
      <c r="N2111" s="34">
        <v>45894</v>
      </c>
      <c r="O2111" s="41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42"/>
      <c r="U2111" s="25" t="s">
        <v>321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2506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2512</v>
      </c>
      <c r="I2112" s="25" t="s">
        <v>4428</v>
      </c>
      <c r="J2112" s="25">
        <v>1</v>
      </c>
      <c r="K2112" s="25">
        <v>1</v>
      </c>
      <c r="L2112" s="25">
        <f t="shared" si="325"/>
        <v>0</v>
      </c>
      <c r="M2112" s="25" t="s">
        <v>2565</v>
      </c>
      <c r="N2112" s="34">
        <v>45894</v>
      </c>
      <c r="O2112" s="41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42"/>
      <c r="U2112" s="25" t="s">
        <v>321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2506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2513</v>
      </c>
      <c r="I2113" s="25" t="s">
        <v>4429</v>
      </c>
      <c r="J2113" s="25">
        <v>1</v>
      </c>
      <c r="K2113" s="25">
        <v>1</v>
      </c>
      <c r="L2113" s="25">
        <f t="shared" si="325"/>
        <v>0</v>
      </c>
      <c r="M2113" s="25" t="s">
        <v>2559</v>
      </c>
      <c r="N2113" s="34">
        <v>45892</v>
      </c>
      <c r="O2113" s="41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42"/>
      <c r="U2113" s="25" t="s">
        <v>321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2506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2514</v>
      </c>
      <c r="I2114" s="25" t="s">
        <v>4430</v>
      </c>
      <c r="J2114" s="25">
        <v>1</v>
      </c>
      <c r="K2114" s="25">
        <v>1</v>
      </c>
      <c r="L2114" s="25">
        <f t="shared" si="325"/>
        <v>0</v>
      </c>
      <c r="M2114" s="25" t="s">
        <v>2559</v>
      </c>
      <c r="N2114" s="34">
        <v>45892</v>
      </c>
      <c r="O2114" s="41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42"/>
      <c r="U2114" s="25" t="s">
        <v>321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2506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2515</v>
      </c>
      <c r="I2115" s="25" t="s">
        <v>4431</v>
      </c>
      <c r="J2115" s="25">
        <v>1</v>
      </c>
      <c r="K2115" s="25">
        <v>1</v>
      </c>
      <c r="L2115" s="25">
        <f t="shared" si="325"/>
        <v>0</v>
      </c>
      <c r="M2115" s="25" t="s">
        <v>2557</v>
      </c>
      <c r="N2115" s="34">
        <v>45892</v>
      </c>
      <c r="O2115" s="41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42"/>
      <c r="U2115" s="25" t="s">
        <v>321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2506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2516</v>
      </c>
      <c r="I2116" s="25" t="s">
        <v>4432</v>
      </c>
      <c r="J2116" s="25">
        <v>1</v>
      </c>
      <c r="K2116" s="25">
        <v>1</v>
      </c>
      <c r="L2116" s="25">
        <f t="shared" si="325"/>
        <v>0</v>
      </c>
      <c r="M2116" s="25" t="s">
        <v>2557</v>
      </c>
      <c r="N2116" s="34">
        <v>45892</v>
      </c>
      <c r="O2116" s="41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42"/>
      <c r="U2116" s="25" t="s">
        <v>321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2506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2517</v>
      </c>
      <c r="I2117" s="25" t="s">
        <v>4433</v>
      </c>
      <c r="J2117" s="25">
        <v>1</v>
      </c>
      <c r="K2117" s="25">
        <v>1</v>
      </c>
      <c r="L2117" s="25">
        <f t="shared" si="325"/>
        <v>0</v>
      </c>
      <c r="M2117" s="25" t="s">
        <v>2569</v>
      </c>
      <c r="N2117" s="34">
        <v>45892</v>
      </c>
      <c r="O2117" s="41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42"/>
      <c r="U2117" s="25" t="s">
        <v>321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2506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2518</v>
      </c>
      <c r="I2118" s="25" t="s">
        <v>4434</v>
      </c>
      <c r="J2118" s="25">
        <v>1</v>
      </c>
      <c r="K2118" s="25">
        <v>1</v>
      </c>
      <c r="L2118" s="25">
        <f t="shared" si="325"/>
        <v>0</v>
      </c>
      <c r="M2118" s="25" t="s">
        <v>2562</v>
      </c>
      <c r="N2118" s="34">
        <v>45894</v>
      </c>
      <c r="O2118" s="41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42"/>
      <c r="U2118" s="25" t="s">
        <v>321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2506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2519</v>
      </c>
      <c r="I2119" s="25" t="s">
        <v>4435</v>
      </c>
      <c r="J2119" s="25">
        <v>1</v>
      </c>
      <c r="K2119" s="25">
        <v>1</v>
      </c>
      <c r="L2119" s="25">
        <f t="shared" si="325"/>
        <v>0</v>
      </c>
      <c r="M2119" s="25" t="s">
        <v>2561</v>
      </c>
      <c r="N2119" s="34">
        <v>45894</v>
      </c>
      <c r="O2119" s="41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42"/>
      <c r="U2119" s="25" t="s">
        <v>321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2037</v>
      </c>
      <c r="C2120" s="34" t="s">
        <v>2522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2523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2023</v>
      </c>
      <c r="Q2120" s="25"/>
      <c r="R2120" s="25"/>
      <c r="S2120" s="3">
        <v>4</v>
      </c>
      <c r="T2120" s="42" t="s">
        <v>2525</v>
      </c>
      <c r="U2120" s="25" t="s">
        <v>2524</v>
      </c>
      <c r="V2120" s="25" t="str">
        <f>VLOOKUP(P2120,'Customer List'!B:C,2,)</f>
        <v>STOCK</v>
      </c>
      <c r="W2120" s="43" t="s">
        <v>1149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2574</v>
      </c>
      <c r="N2121" s="34">
        <v>45895</v>
      </c>
      <c r="O2121" s="41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42"/>
      <c r="U2121" s="25" t="s">
        <v>2786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2573</v>
      </c>
      <c r="N2122" s="34">
        <v>45895</v>
      </c>
      <c r="O2122" s="41">
        <v>42224</v>
      </c>
      <c r="P2122" s="25" t="s">
        <v>2493</v>
      </c>
      <c r="Q2122" s="25">
        <v>58154874831</v>
      </c>
      <c r="R2122" s="34" t="s">
        <v>41</v>
      </c>
      <c r="S2122" s="3">
        <v>4</v>
      </c>
      <c r="T2122" s="42"/>
      <c r="U2122" s="25" t="s">
        <v>2786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2575</v>
      </c>
      <c r="N2123" s="34">
        <v>45895</v>
      </c>
      <c r="O2123" s="41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42"/>
      <c r="U2123" s="25" t="s">
        <v>2786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2575</v>
      </c>
      <c r="N2124" s="34">
        <v>45895</v>
      </c>
      <c r="O2124" s="41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42"/>
      <c r="U2124" s="25" t="s">
        <v>2786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3291</v>
      </c>
      <c r="N2125" s="34">
        <v>45899</v>
      </c>
      <c r="O2125" s="41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42"/>
      <c r="U2125" s="25" t="s">
        <v>611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2531</v>
      </c>
      <c r="I2126" s="25" t="s">
        <v>4384</v>
      </c>
      <c r="J2126" s="25">
        <v>1</v>
      </c>
      <c r="K2126" s="25">
        <v>1</v>
      </c>
      <c r="L2126" s="25">
        <f t="shared" si="325"/>
        <v>0</v>
      </c>
      <c r="M2126" s="25" t="s">
        <v>2579</v>
      </c>
      <c r="N2126" s="34">
        <v>45895</v>
      </c>
      <c r="O2126" s="41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42"/>
      <c r="U2126" s="25" t="s">
        <v>424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2571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325"/>
        <v>0</v>
      </c>
      <c r="M2127" s="25" t="s">
        <v>3319</v>
      </c>
      <c r="N2127" s="34">
        <v>45902</v>
      </c>
      <c r="O2127" s="41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42" t="s">
        <v>3320</v>
      </c>
      <c r="U2127" s="25" t="s">
        <v>2789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2571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2031</v>
      </c>
      <c r="Q2128" s="25"/>
      <c r="R2128" s="25"/>
      <c r="S2128" s="3">
        <v>-20</v>
      </c>
      <c r="T2128" s="42"/>
      <c r="U2128" s="25" t="s">
        <v>2789</v>
      </c>
      <c r="V2128" s="25" t="s">
        <v>2031</v>
      </c>
      <c r="W2128" s="43" t="s">
        <v>1149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2571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2023</v>
      </c>
      <c r="Q2129" s="25"/>
      <c r="R2129" s="25"/>
      <c r="S2129" s="3">
        <v>-20</v>
      </c>
      <c r="T2129" s="42"/>
      <c r="U2129" s="25" t="s">
        <v>2789</v>
      </c>
      <c r="V2129" s="25" t="str">
        <f>VLOOKUP(P2129,'Customer List'!B:C,2,)</f>
        <v>STOCK</v>
      </c>
      <c r="W2129" s="43" t="s">
        <v>1149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14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325"/>
        <v>0</v>
      </c>
      <c r="M2130" s="25" t="s">
        <v>2581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300</v>
      </c>
      <c r="T2130" s="42"/>
      <c r="U2130" s="25" t="s">
        <v>2092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14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325"/>
        <v>0</v>
      </c>
      <c r="M2131" s="25" t="s">
        <v>2582</v>
      </c>
      <c r="N2131" s="34">
        <v>45881</v>
      </c>
      <c r="O2131" s="41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42"/>
      <c r="U2131" s="25" t="s">
        <v>2092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14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2580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3299</v>
      </c>
      <c r="Q2132" s="25"/>
      <c r="R2132" s="25"/>
      <c r="S2132" s="3" t="s">
        <v>300</v>
      </c>
      <c r="T2132" s="42"/>
      <c r="U2132" s="25" t="s">
        <v>2092</v>
      </c>
      <c r="V2132" s="25" t="str">
        <f>VLOOKUP(P2132,'Customer List'!B:C,2,)</f>
        <v>STOCK</v>
      </c>
      <c r="W2132" s="43" t="s">
        <v>1149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14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3638</v>
      </c>
      <c r="N2133" s="34">
        <v>45940</v>
      </c>
      <c r="O2133" s="41">
        <v>0</v>
      </c>
      <c r="P2133" s="25" t="s">
        <v>3299</v>
      </c>
      <c r="Q2133" s="25" t="s">
        <v>2078</v>
      </c>
      <c r="R2133" s="25" t="s">
        <v>638</v>
      </c>
      <c r="S2133" s="3" t="s">
        <v>300</v>
      </c>
      <c r="T2133" s="42" t="s">
        <v>4994</v>
      </c>
      <c r="U2133" s="25" t="s">
        <v>2092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14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2580</v>
      </c>
      <c r="J2134" s="25">
        <v>4</v>
      </c>
      <c r="K2134" s="25">
        <v>4</v>
      </c>
      <c r="L2134" s="25">
        <f t="shared" si="325"/>
        <v>0</v>
      </c>
      <c r="M2134" s="25" t="s">
        <v>3551</v>
      </c>
      <c r="N2134" s="34">
        <v>45913</v>
      </c>
      <c r="O2134" s="41">
        <v>14346</v>
      </c>
      <c r="P2134" s="25" t="s">
        <v>1089</v>
      </c>
      <c r="Q2134" s="25" t="s">
        <v>2078</v>
      </c>
      <c r="R2134" s="25" t="s">
        <v>725</v>
      </c>
      <c r="S2134" s="3" t="s">
        <v>300</v>
      </c>
      <c r="T2134" s="42"/>
      <c r="U2134" s="25" t="s">
        <v>2092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14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2580</v>
      </c>
      <c r="J2135" s="25">
        <v>7</v>
      </c>
      <c r="K2135" s="25">
        <v>7</v>
      </c>
      <c r="L2135" s="25">
        <f t="shared" si="325"/>
        <v>0</v>
      </c>
      <c r="M2135" s="25" t="s">
        <v>2581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300</v>
      </c>
      <c r="T2135" s="42"/>
      <c r="U2135" s="25" t="s">
        <v>2092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14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2580</v>
      </c>
      <c r="J2136" s="25">
        <v>2</v>
      </c>
      <c r="K2136" s="25">
        <v>2</v>
      </c>
      <c r="L2136" s="25">
        <f t="shared" si="325"/>
        <v>0</v>
      </c>
      <c r="M2136" s="25" t="s">
        <v>2583</v>
      </c>
      <c r="N2136" s="34">
        <v>45854</v>
      </c>
      <c r="O2136" s="41">
        <v>0</v>
      </c>
      <c r="P2136" s="25" t="s">
        <v>1015</v>
      </c>
      <c r="Q2136" s="25" t="s">
        <v>1953</v>
      </c>
      <c r="R2136" s="25" t="s">
        <v>638</v>
      </c>
      <c r="S2136" s="3" t="s">
        <v>300</v>
      </c>
      <c r="T2136" s="42" t="s">
        <v>610</v>
      </c>
      <c r="U2136" s="25" t="s">
        <v>2092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14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2580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1149</v>
      </c>
      <c r="Q2137" s="25"/>
      <c r="R2137" s="25"/>
      <c r="S2137" s="3" t="s">
        <v>300</v>
      </c>
      <c r="T2137" s="42"/>
      <c r="U2137" s="25" t="s">
        <v>2092</v>
      </c>
      <c r="V2137" s="25" t="str">
        <f>VLOOKUP(P2137,'Customer List'!B:C,2,)</f>
        <v>STOCK</v>
      </c>
      <c r="W2137" s="43" t="s">
        <v>1149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14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325"/>
        <v>0</v>
      </c>
      <c r="M2138" s="25" t="s">
        <v>2584</v>
      </c>
      <c r="N2138" s="34">
        <v>45849</v>
      </c>
      <c r="O2138" s="41">
        <v>0</v>
      </c>
      <c r="P2138" s="25" t="s">
        <v>901</v>
      </c>
      <c r="Q2138" s="25" t="s">
        <v>637</v>
      </c>
      <c r="R2138" s="25" t="s">
        <v>849</v>
      </c>
      <c r="S2138" s="3" t="s">
        <v>300</v>
      </c>
      <c r="T2138" s="42" t="s">
        <v>610</v>
      </c>
      <c r="U2138" s="25" t="s">
        <v>2092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14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325"/>
        <v>0</v>
      </c>
      <c r="M2139" s="25" t="s">
        <v>636</v>
      </c>
      <c r="N2139" s="34">
        <v>45834</v>
      </c>
      <c r="O2139" s="41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42" t="s">
        <v>610</v>
      </c>
      <c r="U2139" s="25" t="s">
        <v>2092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14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2749</v>
      </c>
      <c r="Q2140" s="25" t="s">
        <v>2078</v>
      </c>
      <c r="R2140" s="25" t="s">
        <v>638</v>
      </c>
      <c r="S2140" s="3" t="s">
        <v>300</v>
      </c>
      <c r="T2140" s="42"/>
      <c r="U2140" s="25" t="s">
        <v>2092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14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2580</v>
      </c>
      <c r="J2141" s="25">
        <v>1</v>
      </c>
      <c r="K2141" s="25">
        <v>1</v>
      </c>
      <c r="L2141" s="25">
        <f t="shared" si="325"/>
        <v>0</v>
      </c>
      <c r="M2141" s="25" t="s">
        <v>2581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300</v>
      </c>
      <c r="T2141" s="42"/>
      <c r="U2141" s="25" t="s">
        <v>2092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14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2580</v>
      </c>
      <c r="J2142" s="25">
        <v>2</v>
      </c>
      <c r="K2142" s="25">
        <v>2</v>
      </c>
      <c r="L2142" s="25">
        <f t="shared" si="325"/>
        <v>0</v>
      </c>
      <c r="M2142" s="25" t="s">
        <v>3555</v>
      </c>
      <c r="N2142" s="34">
        <v>45915</v>
      </c>
      <c r="O2142" s="41">
        <v>10561.8</v>
      </c>
      <c r="P2142" s="25" t="s">
        <v>50</v>
      </c>
      <c r="Q2142" s="25" t="s">
        <v>2078</v>
      </c>
      <c r="R2142" s="25" t="s">
        <v>638</v>
      </c>
      <c r="S2142" s="3" t="s">
        <v>300</v>
      </c>
      <c r="T2142" s="42" t="s">
        <v>3556</v>
      </c>
      <c r="U2142" s="25" t="s">
        <v>2092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14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2580</v>
      </c>
      <c r="J2143" s="25">
        <v>1</v>
      </c>
      <c r="K2143" s="25">
        <v>1</v>
      </c>
      <c r="L2143" s="25">
        <f t="shared" si="325"/>
        <v>0</v>
      </c>
      <c r="M2143" s="25" t="s">
        <v>636</v>
      </c>
      <c r="N2143" s="34">
        <v>45834</v>
      </c>
      <c r="O2143" s="41">
        <v>0</v>
      </c>
      <c r="P2143" s="25" t="s">
        <v>17</v>
      </c>
      <c r="Q2143" s="25" t="s">
        <v>2078</v>
      </c>
      <c r="R2143" s="25" t="s">
        <v>638</v>
      </c>
      <c r="S2143" s="3" t="s">
        <v>300</v>
      </c>
      <c r="T2143" s="42" t="s">
        <v>610</v>
      </c>
      <c r="U2143" s="25" t="s">
        <v>2092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14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2586</v>
      </c>
      <c r="J2144" s="25">
        <v>1</v>
      </c>
      <c r="K2144" s="25">
        <v>1</v>
      </c>
      <c r="L2144" s="25">
        <f t="shared" si="325"/>
        <v>0</v>
      </c>
      <c r="M2144" s="25" t="s">
        <v>2587</v>
      </c>
      <c r="N2144" s="34">
        <v>45889</v>
      </c>
      <c r="O2144" s="41">
        <v>0</v>
      </c>
      <c r="P2144" s="25" t="s">
        <v>1149</v>
      </c>
      <c r="Q2144" s="25" t="s">
        <v>637</v>
      </c>
      <c r="R2144" s="25" t="s">
        <v>638</v>
      </c>
      <c r="S2144" s="3" t="s">
        <v>300</v>
      </c>
      <c r="T2144" s="42" t="s">
        <v>2749</v>
      </c>
      <c r="U2144" s="25" t="s">
        <v>2092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14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2586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1149</v>
      </c>
      <c r="Q2145" s="25"/>
      <c r="R2145" s="25"/>
      <c r="S2145" s="3" t="s">
        <v>300</v>
      </c>
      <c r="T2145" s="42"/>
      <c r="U2145" s="25" t="s">
        <v>2092</v>
      </c>
      <c r="V2145" s="25" t="str">
        <f>VLOOKUP(P2145,'Customer List'!B:C,2,)</f>
        <v>STOCK</v>
      </c>
      <c r="W2145" s="43" t="s">
        <v>1149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14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2586</v>
      </c>
      <c r="J2146" s="25">
        <v>2</v>
      </c>
      <c r="K2146" s="25">
        <v>2</v>
      </c>
      <c r="L2146" s="25">
        <f t="shared" si="325"/>
        <v>0</v>
      </c>
      <c r="M2146" s="25" t="s">
        <v>2582</v>
      </c>
      <c r="N2146" s="34">
        <v>45881</v>
      </c>
      <c r="O2146" s="41">
        <v>13989.7</v>
      </c>
      <c r="P2146" s="25" t="s">
        <v>31</v>
      </c>
      <c r="Q2146" s="25" t="s">
        <v>637</v>
      </c>
      <c r="R2146" s="25" t="s">
        <v>638</v>
      </c>
      <c r="S2146" s="3" t="s">
        <v>300</v>
      </c>
      <c r="T2146" s="42"/>
      <c r="U2146" s="25" t="s">
        <v>2092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14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325"/>
        <v>0</v>
      </c>
      <c r="M2147" s="25" t="s">
        <v>2590</v>
      </c>
      <c r="N2147" s="34">
        <v>45873</v>
      </c>
      <c r="O2147" s="41">
        <v>0</v>
      </c>
      <c r="P2147" s="25" t="s">
        <v>2591</v>
      </c>
      <c r="Q2147" s="25" t="s">
        <v>637</v>
      </c>
      <c r="R2147" s="25" t="s">
        <v>849</v>
      </c>
      <c r="S2147" s="3" t="s">
        <v>300</v>
      </c>
      <c r="T2147" s="42"/>
      <c r="U2147" s="25" t="s">
        <v>2092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14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2588</v>
      </c>
      <c r="I2148" s="25" t="s">
        <v>2589</v>
      </c>
      <c r="J2148" s="25">
        <v>1</v>
      </c>
      <c r="K2148" s="25">
        <v>1</v>
      </c>
      <c r="L2148" s="25">
        <f t="shared" si="325"/>
        <v>0</v>
      </c>
      <c r="M2148" s="25" t="s">
        <v>2592</v>
      </c>
      <c r="N2148" s="34">
        <v>45840</v>
      </c>
      <c r="O2148" s="41">
        <v>0</v>
      </c>
      <c r="P2148" s="25" t="s">
        <v>2591</v>
      </c>
      <c r="Q2148" s="25" t="s">
        <v>2593</v>
      </c>
      <c r="R2148" s="25" t="s">
        <v>2593</v>
      </c>
      <c r="S2148" s="3" t="s">
        <v>300</v>
      </c>
      <c r="T2148" s="42" t="s">
        <v>2594</v>
      </c>
      <c r="U2148" s="25" t="s">
        <v>2092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14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2588</v>
      </c>
      <c r="I2149" s="25" t="s">
        <v>2589</v>
      </c>
      <c r="J2149" s="25">
        <v>2</v>
      </c>
      <c r="K2149" s="25">
        <v>2</v>
      </c>
      <c r="L2149" s="25">
        <f t="shared" si="325"/>
        <v>0</v>
      </c>
      <c r="M2149" s="25" t="s">
        <v>2595</v>
      </c>
      <c r="N2149" s="34">
        <v>45820</v>
      </c>
      <c r="O2149" s="41">
        <v>0</v>
      </c>
      <c r="P2149" s="25" t="s">
        <v>2596</v>
      </c>
      <c r="Q2149" s="25" t="s">
        <v>637</v>
      </c>
      <c r="R2149" s="25" t="s">
        <v>638</v>
      </c>
      <c r="S2149" s="3" t="s">
        <v>300</v>
      </c>
      <c r="T2149" s="42" t="s">
        <v>2597</v>
      </c>
      <c r="U2149" s="25" t="s">
        <v>2092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14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2598</v>
      </c>
      <c r="I2150" s="25" t="s">
        <v>2599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1149</v>
      </c>
      <c r="Q2150" s="25"/>
      <c r="R2150" s="25"/>
      <c r="S2150" s="3" t="s">
        <v>300</v>
      </c>
      <c r="T2150" s="42"/>
      <c r="U2150" s="25" t="s">
        <v>2092</v>
      </c>
      <c r="V2150" s="25" t="str">
        <f>VLOOKUP(P2150,'Customer List'!B:C,2,)</f>
        <v>STOCK</v>
      </c>
      <c r="W2150" s="43" t="s">
        <v>1149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14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1149</v>
      </c>
      <c r="Q2151" s="25"/>
      <c r="R2151" s="25"/>
      <c r="S2151" s="3" t="s">
        <v>300</v>
      </c>
      <c r="T2151" s="42"/>
      <c r="U2151" s="25" t="s">
        <v>2092</v>
      </c>
      <c r="V2151" s="25" t="str">
        <f>VLOOKUP(P2151,'Customer List'!B:C,2,)</f>
        <v>STOCK</v>
      </c>
      <c r="W2151" s="43" t="s">
        <v>1149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14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2600</v>
      </c>
      <c r="I2152" s="25" t="s">
        <v>2601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1149</v>
      </c>
      <c r="Q2152" s="25"/>
      <c r="R2152" s="25"/>
      <c r="S2152" s="3" t="s">
        <v>300</v>
      </c>
      <c r="T2152" s="42"/>
      <c r="U2152" s="25" t="s">
        <v>2092</v>
      </c>
      <c r="V2152" s="25" t="str">
        <f>VLOOKUP(P2152,'Customer List'!B:C,2,)</f>
        <v>STOCK</v>
      </c>
      <c r="W2152" s="43" t="s">
        <v>1149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14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2602</v>
      </c>
      <c r="I2153" s="25" t="s">
        <v>2603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1149</v>
      </c>
      <c r="Q2153" s="25"/>
      <c r="R2153" s="25"/>
      <c r="S2153" s="3" t="s">
        <v>300</v>
      </c>
      <c r="T2153" s="42"/>
      <c r="U2153" s="25" t="s">
        <v>2092</v>
      </c>
      <c r="V2153" s="25" t="str">
        <f>VLOOKUP(P2153,'Customer List'!B:C,2,)</f>
        <v>STOCK</v>
      </c>
      <c r="W2153" s="43" t="s">
        <v>1149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14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2604</v>
      </c>
      <c r="I2154" s="25" t="s">
        <v>2605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1149</v>
      </c>
      <c r="Q2154" s="25"/>
      <c r="R2154" s="25"/>
      <c r="S2154" s="3" t="s">
        <v>300</v>
      </c>
      <c r="T2154" s="42"/>
      <c r="U2154" s="25" t="s">
        <v>2092</v>
      </c>
      <c r="V2154" s="25" t="str">
        <f>VLOOKUP(P2154,'Customer List'!B:C,2,)</f>
        <v>STOCK</v>
      </c>
      <c r="W2154" s="43" t="s">
        <v>1149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14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2604</v>
      </c>
      <c r="I2155" s="25" t="s">
        <v>2605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1149</v>
      </c>
      <c r="Q2155" s="25"/>
      <c r="R2155" s="25"/>
      <c r="S2155" s="3" t="s">
        <v>300</v>
      </c>
      <c r="T2155" s="42"/>
      <c r="U2155" s="25" t="s">
        <v>2092</v>
      </c>
      <c r="V2155" s="25" t="str">
        <f>VLOOKUP(P2155,'Customer List'!B:C,2,)</f>
        <v>STOCK</v>
      </c>
      <c r="W2155" s="43" t="s">
        <v>1149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14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2606</v>
      </c>
      <c r="I2156" s="25" t="s">
        <v>4869</v>
      </c>
      <c r="J2156" s="25">
        <v>2</v>
      </c>
      <c r="K2156" s="25">
        <v>2</v>
      </c>
      <c r="L2156" s="25">
        <f t="shared" si="325"/>
        <v>0</v>
      </c>
      <c r="M2156" s="25" t="s">
        <v>2607</v>
      </c>
      <c r="N2156" s="34">
        <v>45808</v>
      </c>
      <c r="O2156" s="41">
        <v>0</v>
      </c>
      <c r="P2156" s="25" t="s">
        <v>2607</v>
      </c>
      <c r="Q2156" s="25"/>
      <c r="R2156" s="25"/>
      <c r="S2156" s="3" t="s">
        <v>300</v>
      </c>
      <c r="T2156" s="42" t="s">
        <v>2607</v>
      </c>
      <c r="U2156" s="25" t="s">
        <v>2092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14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2608</v>
      </c>
      <c r="I2157" s="25" t="s">
        <v>4870</v>
      </c>
      <c r="J2157" s="25">
        <v>3</v>
      </c>
      <c r="K2157" s="25">
        <v>3</v>
      </c>
      <c r="L2157" s="25">
        <f t="shared" si="325"/>
        <v>0</v>
      </c>
      <c r="M2157" s="25" t="s">
        <v>2607</v>
      </c>
      <c r="N2157" s="34">
        <v>45838</v>
      </c>
      <c r="O2157" s="41">
        <v>0</v>
      </c>
      <c r="P2157" s="25" t="s">
        <v>2607</v>
      </c>
      <c r="Q2157" s="25"/>
      <c r="R2157" s="25"/>
      <c r="S2157" s="3" t="s">
        <v>300</v>
      </c>
      <c r="T2157" s="42" t="s">
        <v>2607</v>
      </c>
      <c r="U2157" s="25" t="s">
        <v>2092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14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2606</v>
      </c>
      <c r="I2158" s="25" t="s">
        <v>4869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1149</v>
      </c>
      <c r="Q2158" s="25"/>
      <c r="R2158" s="25"/>
      <c r="S2158" s="3" t="s">
        <v>300</v>
      </c>
      <c r="T2158" s="42"/>
      <c r="U2158" s="25" t="s">
        <v>2092</v>
      </c>
      <c r="V2158" s="25" t="str">
        <f>VLOOKUP(P2158,'Customer List'!B:C,2,)</f>
        <v>STOCK</v>
      </c>
      <c r="W2158" s="43" t="s">
        <v>1149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14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2609</v>
      </c>
      <c r="I2159" s="25" t="s">
        <v>4871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1149</v>
      </c>
      <c r="Q2159" s="25"/>
      <c r="R2159" s="25"/>
      <c r="S2159" s="3" t="s">
        <v>300</v>
      </c>
      <c r="T2159" s="42"/>
      <c r="U2159" s="25" t="s">
        <v>2092</v>
      </c>
      <c r="V2159" s="25" t="str">
        <f>VLOOKUP(P2159,'Customer List'!B:C,2,)</f>
        <v>STOCK</v>
      </c>
      <c r="W2159" s="43" t="s">
        <v>1149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14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2610</v>
      </c>
      <c r="I2160" s="25" t="s">
        <v>2611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1149</v>
      </c>
      <c r="Q2160" s="25"/>
      <c r="R2160" s="25"/>
      <c r="S2160" s="3" t="s">
        <v>300</v>
      </c>
      <c r="T2160" s="42"/>
      <c r="U2160" s="25" t="s">
        <v>2092</v>
      </c>
      <c r="V2160" s="25" t="str">
        <f>VLOOKUP(P2160,'Customer List'!B:C,2,)</f>
        <v>STOCK</v>
      </c>
      <c r="W2160" s="43" t="s">
        <v>1149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14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2612</v>
      </c>
      <c r="I2161" s="25" t="s">
        <v>4868</v>
      </c>
      <c r="J2161" s="25">
        <v>4</v>
      </c>
      <c r="K2161" s="25">
        <v>4</v>
      </c>
      <c r="L2161" s="25">
        <f t="shared" si="325"/>
        <v>0</v>
      </c>
      <c r="M2161" s="25"/>
      <c r="N2161" s="34">
        <v>45941</v>
      </c>
      <c r="O2161" s="41"/>
      <c r="P2161" s="25" t="s">
        <v>166</v>
      </c>
      <c r="Q2161" s="25">
        <v>58156810375</v>
      </c>
      <c r="R2161" s="25"/>
      <c r="S2161" s="3" t="s">
        <v>300</v>
      </c>
      <c r="T2161" s="42"/>
      <c r="U2161" s="25" t="s">
        <v>2092</v>
      </c>
      <c r="V2161" s="25" t="str">
        <f>VLOOKUP(P2161,'Customer List'!B:C,2,)</f>
        <v>Lucknow</v>
      </c>
      <c r="W2161" s="43"/>
      <c r="X2161" s="34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14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2612</v>
      </c>
      <c r="I2162" s="25" t="s">
        <v>4868</v>
      </c>
      <c r="J2162" s="25">
        <v>2</v>
      </c>
      <c r="K2162" s="25">
        <v>2</v>
      </c>
      <c r="L2162" s="25">
        <f t="shared" si="325"/>
        <v>0</v>
      </c>
      <c r="M2162" s="25" t="s">
        <v>3551</v>
      </c>
      <c r="N2162" s="34">
        <v>45913</v>
      </c>
      <c r="O2162" s="41">
        <v>15300</v>
      </c>
      <c r="P2162" s="25" t="s">
        <v>1089</v>
      </c>
      <c r="Q2162" s="25" t="s">
        <v>637</v>
      </c>
      <c r="R2162" s="25" t="s">
        <v>725</v>
      </c>
      <c r="S2162" s="3" t="s">
        <v>300</v>
      </c>
      <c r="T2162" s="42"/>
      <c r="U2162" s="25" t="s">
        <v>2092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14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2613</v>
      </c>
      <c r="I2163" s="25" t="s">
        <v>4872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1149</v>
      </c>
      <c r="Q2163" s="25"/>
      <c r="R2163" s="25"/>
      <c r="S2163" s="3" t="s">
        <v>300</v>
      </c>
      <c r="T2163" s="42"/>
      <c r="U2163" s="25" t="s">
        <v>2092</v>
      </c>
      <c r="V2163" s="25" t="str">
        <f>VLOOKUP(P2163,'Customer List'!B:C,2,)</f>
        <v>STOCK</v>
      </c>
      <c r="W2163" s="43" t="s">
        <v>1149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14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2614</v>
      </c>
      <c r="I2164" s="25" t="s">
        <v>2615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2585</v>
      </c>
      <c r="Q2164" s="25" t="s">
        <v>2078</v>
      </c>
      <c r="R2164" s="25" t="s">
        <v>638</v>
      </c>
      <c r="S2164" s="3" t="s">
        <v>300</v>
      </c>
      <c r="T2164" s="42"/>
      <c r="U2164" s="25" t="s">
        <v>2092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14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2616</v>
      </c>
      <c r="I2165" s="25" t="s">
        <v>2617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2585</v>
      </c>
      <c r="Q2165" s="25" t="s">
        <v>2078</v>
      </c>
      <c r="R2165" s="25" t="s">
        <v>638</v>
      </c>
      <c r="S2165" s="3" t="s">
        <v>300</v>
      </c>
      <c r="T2165" s="42"/>
      <c r="U2165" s="25" t="s">
        <v>2092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2618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2619</v>
      </c>
      <c r="I2166" s="25" t="s">
        <v>2620</v>
      </c>
      <c r="J2166" s="25">
        <v>1</v>
      </c>
      <c r="K2166" s="25">
        <v>1</v>
      </c>
      <c r="L2166" s="25">
        <f t="shared" si="325"/>
        <v>0</v>
      </c>
      <c r="M2166" s="25" t="s">
        <v>2621</v>
      </c>
      <c r="N2166" s="34">
        <v>45848</v>
      </c>
      <c r="O2166" s="41">
        <v>38000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42"/>
      <c r="U2166" s="25" t="s">
        <v>2092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2618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2622</v>
      </c>
      <c r="I2167" s="25" t="s">
        <v>2623</v>
      </c>
      <c r="J2167" s="25">
        <v>1</v>
      </c>
      <c r="K2167" s="25">
        <v>1</v>
      </c>
      <c r="L2167" s="25">
        <f t="shared" si="325"/>
        <v>0</v>
      </c>
      <c r="M2167" s="25" t="s">
        <v>2621</v>
      </c>
      <c r="N2167" s="34">
        <v>45848</v>
      </c>
      <c r="O2167" s="41">
        <v>37000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42"/>
      <c r="U2167" s="25" t="s">
        <v>2092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2624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2625</v>
      </c>
      <c r="I2168" s="25" t="s">
        <v>2626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2627</v>
      </c>
      <c r="N2168" s="34">
        <v>45866</v>
      </c>
      <c r="O2168" s="41">
        <v>38000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42"/>
      <c r="U2168" s="25" t="s">
        <v>2092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2624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346"/>
        <v>0</v>
      </c>
      <c r="M2169" s="25" t="s">
        <v>2630</v>
      </c>
      <c r="N2169" s="34">
        <v>45866</v>
      </c>
      <c r="O2169" s="41">
        <v>23400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42"/>
      <c r="U2169" s="25" t="s">
        <v>2092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2631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2628</v>
      </c>
      <c r="I2170" s="25" t="s">
        <v>2629</v>
      </c>
      <c r="J2170" s="25">
        <v>2</v>
      </c>
      <c r="K2170" s="25">
        <v>2</v>
      </c>
      <c r="L2170" s="25">
        <f t="shared" si="346"/>
        <v>0</v>
      </c>
      <c r="M2170" s="25" t="s">
        <v>2632</v>
      </c>
      <c r="N2170" s="34">
        <v>45869</v>
      </c>
      <c r="O2170" s="41">
        <v>19008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42" t="s">
        <v>2633</v>
      </c>
      <c r="U2170" s="25" t="s">
        <v>2092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2631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2634</v>
      </c>
      <c r="I2171" s="25" t="s">
        <v>2635</v>
      </c>
      <c r="J2171" s="25">
        <v>2</v>
      </c>
      <c r="K2171" s="25">
        <v>2</v>
      </c>
      <c r="L2171" s="25">
        <f t="shared" si="346"/>
        <v>0</v>
      </c>
      <c r="M2171" s="25" t="s">
        <v>2632</v>
      </c>
      <c r="N2171" s="34">
        <v>45869</v>
      </c>
      <c r="O2171" s="41">
        <v>22559.94</v>
      </c>
      <c r="P2171" s="25" t="s">
        <v>50</v>
      </c>
      <c r="Q2171" s="25" t="s">
        <v>637</v>
      </c>
      <c r="R2171" s="25" t="s">
        <v>638</v>
      </c>
      <c r="S2171" s="3" t="s">
        <v>300</v>
      </c>
      <c r="T2171" s="42" t="s">
        <v>2633</v>
      </c>
      <c r="U2171" s="25" t="s">
        <v>2092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2631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2636</v>
      </c>
      <c r="I2172" s="25" t="s">
        <v>2637</v>
      </c>
      <c r="J2172" s="25">
        <v>1</v>
      </c>
      <c r="K2172" s="25">
        <v>1</v>
      </c>
      <c r="L2172" s="25">
        <f t="shared" si="346"/>
        <v>0</v>
      </c>
      <c r="M2172" s="25" t="s">
        <v>2638</v>
      </c>
      <c r="N2172" s="34">
        <v>45866</v>
      </c>
      <c r="O2172" s="41">
        <v>17100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42"/>
      <c r="U2172" s="25" t="s">
        <v>2092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2639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2640</v>
      </c>
      <c r="I2173" s="25" t="s">
        <v>2641</v>
      </c>
      <c r="J2173" s="25">
        <v>2</v>
      </c>
      <c r="K2173" s="25">
        <v>2</v>
      </c>
      <c r="L2173" s="25">
        <f t="shared" si="346"/>
        <v>0</v>
      </c>
      <c r="M2173" s="25" t="s">
        <v>2642</v>
      </c>
      <c r="N2173" s="34">
        <v>45877</v>
      </c>
      <c r="O2173" s="41">
        <v>16200</v>
      </c>
      <c r="P2173" s="25" t="s">
        <v>17</v>
      </c>
      <c r="Q2173" s="25" t="s">
        <v>637</v>
      </c>
      <c r="R2173" s="25" t="s">
        <v>638</v>
      </c>
      <c r="S2173" s="3" t="s">
        <v>300</v>
      </c>
      <c r="T2173" s="42"/>
      <c r="U2173" s="25" t="s">
        <v>2092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2643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2608</v>
      </c>
      <c r="I2174" s="25" t="s">
        <v>2644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1149</v>
      </c>
      <c r="Q2174" s="25"/>
      <c r="R2174" s="25"/>
      <c r="S2174" s="3" t="s">
        <v>300</v>
      </c>
      <c r="T2174" s="42"/>
      <c r="U2174" s="25" t="s">
        <v>2092</v>
      </c>
      <c r="V2174" s="25" t="str">
        <f>VLOOKUP(P2174,'Customer List'!B:C,2,)</f>
        <v>STOCK</v>
      </c>
      <c r="W2174" s="43" t="s">
        <v>1149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2645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2646</v>
      </c>
      <c r="I2175" s="25" t="s">
        <v>2647</v>
      </c>
      <c r="J2175" s="25">
        <v>1</v>
      </c>
      <c r="K2175" s="25">
        <v>1</v>
      </c>
      <c r="L2175" s="25">
        <f t="shared" si="346"/>
        <v>0</v>
      </c>
      <c r="M2175" s="25" t="s">
        <v>2648</v>
      </c>
      <c r="N2175" s="34">
        <v>45877</v>
      </c>
      <c r="O2175" s="41">
        <v>18200</v>
      </c>
      <c r="P2175" s="25" t="s">
        <v>2649</v>
      </c>
      <c r="Q2175" s="25" t="s">
        <v>637</v>
      </c>
      <c r="R2175" s="25" t="s">
        <v>638</v>
      </c>
      <c r="S2175" s="3" t="s">
        <v>300</v>
      </c>
      <c r="T2175" s="42"/>
      <c r="U2175" s="25" t="s">
        <v>2092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2650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2580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1149</v>
      </c>
      <c r="Q2176" s="25"/>
      <c r="R2176" s="25"/>
      <c r="S2176" s="3" t="s">
        <v>300</v>
      </c>
      <c r="T2176" s="42"/>
      <c r="U2176" s="25" t="s">
        <v>2092</v>
      </c>
      <c r="V2176" s="25" t="str">
        <f>VLOOKUP(P2176,'Customer List'!B:C,2,)</f>
        <v>STOCK</v>
      </c>
      <c r="W2176" s="43" t="s">
        <v>1149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2650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2580</v>
      </c>
      <c r="J2177" s="25">
        <v>2</v>
      </c>
      <c r="K2177" s="25">
        <v>2</v>
      </c>
      <c r="L2177" s="25">
        <f t="shared" si="346"/>
        <v>0</v>
      </c>
      <c r="M2177" s="25" t="s">
        <v>3720</v>
      </c>
      <c r="N2177" s="34">
        <v>45924</v>
      </c>
      <c r="O2177" s="41">
        <v>0</v>
      </c>
      <c r="P2177" s="25" t="s">
        <v>131</v>
      </c>
      <c r="Q2177" s="25" t="s">
        <v>2078</v>
      </c>
      <c r="R2177" s="25" t="s">
        <v>638</v>
      </c>
      <c r="S2177" s="3" t="s">
        <v>300</v>
      </c>
      <c r="T2177" s="42"/>
      <c r="U2177" s="25" t="s">
        <v>2092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2650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2609</v>
      </c>
      <c r="I2178" s="25" t="s">
        <v>4727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1149</v>
      </c>
      <c r="Q2178" s="25"/>
      <c r="R2178" s="25"/>
      <c r="S2178" s="3" t="s">
        <v>300</v>
      </c>
      <c r="T2178" s="42"/>
      <c r="U2178" s="25" t="s">
        <v>2092</v>
      </c>
      <c r="V2178" s="25" t="str">
        <f>VLOOKUP(P2178,'Customer List'!B:C,2,)</f>
        <v>STOCK</v>
      </c>
      <c r="W2178" s="43" t="s">
        <v>1149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2652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2653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2744</v>
      </c>
      <c r="N2179" s="34">
        <v>45896</v>
      </c>
      <c r="O2179" s="41">
        <v>17550</v>
      </c>
      <c r="P2179" s="25" t="s">
        <v>277</v>
      </c>
      <c r="Q2179" s="25">
        <v>58154916606</v>
      </c>
      <c r="R2179" s="25" t="s">
        <v>41</v>
      </c>
      <c r="S2179" s="3" t="s">
        <v>300</v>
      </c>
      <c r="T2179" s="42"/>
      <c r="U2179" s="25" t="s">
        <v>2787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2652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2654</v>
      </c>
      <c r="I2180" s="25" t="s">
        <v>4728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3432</v>
      </c>
      <c r="Q2180" s="25"/>
      <c r="R2180" s="25"/>
      <c r="S2180" s="3">
        <v>4</v>
      </c>
      <c r="T2180" s="42" t="s">
        <v>606</v>
      </c>
      <c r="U2180" s="25" t="s">
        <v>2787</v>
      </c>
      <c r="V2180" s="25" t="str">
        <f>VLOOKUP(P2180,'Customer List'!B:C,2,)</f>
        <v>delhi</v>
      </c>
      <c r="W2180" s="43" t="s">
        <v>606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14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2655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1149</v>
      </c>
      <c r="Q2181" s="25"/>
      <c r="R2181" s="25"/>
      <c r="S2181" s="3" t="s">
        <v>300</v>
      </c>
      <c r="T2181" s="42"/>
      <c r="U2181" s="25" t="s">
        <v>2790</v>
      </c>
      <c r="V2181" s="25" t="str">
        <f>VLOOKUP(P2181,'Customer List'!B:C,2,)</f>
        <v>STOCK</v>
      </c>
      <c r="W2181" s="43" t="s">
        <v>1149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14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2656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1149</v>
      </c>
      <c r="Q2182" s="25"/>
      <c r="R2182" s="25"/>
      <c r="S2182" s="3" t="s">
        <v>300</v>
      </c>
      <c r="T2182" s="42"/>
      <c r="U2182" s="25" t="s">
        <v>2790</v>
      </c>
      <c r="V2182" s="25" t="str">
        <f>VLOOKUP(P2182,'Customer List'!B:C,2,)</f>
        <v>STOCK</v>
      </c>
      <c r="W2182" s="43" t="s">
        <v>1149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14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2657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1149</v>
      </c>
      <c r="Q2183" s="25"/>
      <c r="R2183" s="25"/>
      <c r="S2183" s="3" t="s">
        <v>300</v>
      </c>
      <c r="T2183" s="42"/>
      <c r="U2183" s="25" t="s">
        <v>2790</v>
      </c>
      <c r="V2183" s="25" t="str">
        <f>VLOOKUP(P2183,'Customer List'!B:C,2,)</f>
        <v>STOCK</v>
      </c>
      <c r="W2183" s="43" t="s">
        <v>1149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14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2658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1149</v>
      </c>
      <c r="Q2184" s="25"/>
      <c r="R2184" s="25"/>
      <c r="S2184" s="3" t="s">
        <v>300</v>
      </c>
      <c r="T2184" s="42"/>
      <c r="U2184" s="25" t="s">
        <v>2790</v>
      </c>
      <c r="V2184" s="25" t="str">
        <f>VLOOKUP(P2184,'Customer List'!B:C,2,)</f>
        <v>STOCK</v>
      </c>
      <c r="W2184" s="43" t="s">
        <v>1149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14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2659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1149</v>
      </c>
      <c r="Q2185" s="25"/>
      <c r="R2185" s="25"/>
      <c r="S2185" s="3" t="s">
        <v>300</v>
      </c>
      <c r="T2185" s="42"/>
      <c r="U2185" s="25" t="s">
        <v>2790</v>
      </c>
      <c r="V2185" s="25" t="str">
        <f>VLOOKUP(P2185,'Customer List'!B:C,2,)</f>
        <v>STOCK</v>
      </c>
      <c r="W2185" s="43" t="s">
        <v>1149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14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2660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1149</v>
      </c>
      <c r="Q2186" s="25"/>
      <c r="R2186" s="25"/>
      <c r="S2186" s="3" t="s">
        <v>300</v>
      </c>
      <c r="T2186" s="42"/>
      <c r="U2186" s="25" t="s">
        <v>2790</v>
      </c>
      <c r="V2186" s="25" t="str">
        <f>VLOOKUP(P2186,'Customer List'!B:C,2,)</f>
        <v>STOCK</v>
      </c>
      <c r="W2186" s="43" t="s">
        <v>1149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14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2661</v>
      </c>
      <c r="J2187" s="25">
        <v>1</v>
      </c>
      <c r="K2187" s="25">
        <v>1</v>
      </c>
      <c r="L2187" s="25">
        <f t="shared" si="346"/>
        <v>0</v>
      </c>
      <c r="M2187" s="25" t="s">
        <v>2662</v>
      </c>
      <c r="N2187" s="34">
        <v>45834</v>
      </c>
      <c r="O2187" s="41">
        <v>0</v>
      </c>
      <c r="P2187" s="25" t="s">
        <v>1148</v>
      </c>
      <c r="Q2187" s="25" t="s">
        <v>2078</v>
      </c>
      <c r="R2187" s="25" t="s">
        <v>849</v>
      </c>
      <c r="S2187" s="3" t="s">
        <v>300</v>
      </c>
      <c r="T2187" s="42" t="s">
        <v>2663</v>
      </c>
      <c r="U2187" s="25" t="s">
        <v>2790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14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2661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1149</v>
      </c>
      <c r="Q2188" s="25"/>
      <c r="R2188" s="25"/>
      <c r="S2188" s="3" t="s">
        <v>300</v>
      </c>
      <c r="T2188" s="42"/>
      <c r="U2188" s="25" t="s">
        <v>2790</v>
      </c>
      <c r="V2188" s="25" t="str">
        <f>VLOOKUP(P2188,'Customer List'!B:C,2,)</f>
        <v>STOCK</v>
      </c>
      <c r="W2188" s="43" t="s">
        <v>1149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14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2664</v>
      </c>
      <c r="J2189" s="25">
        <v>5</v>
      </c>
      <c r="K2189" s="25">
        <v>5</v>
      </c>
      <c r="L2189" s="25">
        <f t="shared" si="346"/>
        <v>0</v>
      </c>
      <c r="M2189" s="25" t="s">
        <v>2665</v>
      </c>
      <c r="N2189" s="34">
        <v>45868</v>
      </c>
      <c r="O2189" s="41">
        <v>0</v>
      </c>
      <c r="P2189" s="25" t="s">
        <v>2665</v>
      </c>
      <c r="Q2189" s="25" t="s">
        <v>2607</v>
      </c>
      <c r="R2189" s="25" t="s">
        <v>2607</v>
      </c>
      <c r="S2189" s="3" t="s">
        <v>300</v>
      </c>
      <c r="T2189" s="42" t="s">
        <v>2665</v>
      </c>
      <c r="U2189" s="25" t="s">
        <v>2790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14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2666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1149</v>
      </c>
      <c r="Q2190" s="25"/>
      <c r="R2190" s="25"/>
      <c r="S2190" s="3" t="s">
        <v>300</v>
      </c>
      <c r="T2190" s="42"/>
      <c r="U2190" s="25" t="s">
        <v>2790</v>
      </c>
      <c r="V2190" s="25" t="str">
        <f>VLOOKUP(P2190,'Customer List'!B:C,2,)</f>
        <v>STOCK</v>
      </c>
      <c r="W2190" s="43" t="s">
        <v>1149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14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2666</v>
      </c>
      <c r="J2191" s="25">
        <v>1</v>
      </c>
      <c r="K2191" s="25">
        <v>1</v>
      </c>
      <c r="L2191" s="25">
        <f t="shared" si="346"/>
        <v>0</v>
      </c>
      <c r="M2191" s="25" t="s">
        <v>2665</v>
      </c>
      <c r="N2191" s="34">
        <v>45865</v>
      </c>
      <c r="O2191" s="41">
        <v>0</v>
      </c>
      <c r="P2191" s="25" t="s">
        <v>2665</v>
      </c>
      <c r="Q2191" s="25" t="s">
        <v>2607</v>
      </c>
      <c r="R2191" s="25" t="s">
        <v>2607</v>
      </c>
      <c r="S2191" s="3" t="s">
        <v>300</v>
      </c>
      <c r="T2191" s="42" t="s">
        <v>2665</v>
      </c>
      <c r="U2191" s="25" t="s">
        <v>2790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14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2667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1149</v>
      </c>
      <c r="Q2192" s="25"/>
      <c r="R2192" s="25"/>
      <c r="S2192" s="3" t="s">
        <v>300</v>
      </c>
      <c r="T2192" s="42"/>
      <c r="U2192" s="25" t="s">
        <v>2790</v>
      </c>
      <c r="V2192" s="25" t="str">
        <f>VLOOKUP(P2192,'Customer List'!B:C,2,)</f>
        <v>STOCK</v>
      </c>
      <c r="W2192" s="43" t="s">
        <v>1149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2668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2669</v>
      </c>
      <c r="J2193" s="25">
        <v>1</v>
      </c>
      <c r="K2193" s="25">
        <v>1</v>
      </c>
      <c r="L2193" s="25">
        <f t="shared" si="346"/>
        <v>0</v>
      </c>
      <c r="M2193" s="25" t="s">
        <v>2670</v>
      </c>
      <c r="N2193" s="34">
        <v>45841</v>
      </c>
      <c r="O2193" s="41">
        <v>0</v>
      </c>
      <c r="P2193" s="25" t="s">
        <v>17</v>
      </c>
      <c r="Q2193" s="25" t="s">
        <v>637</v>
      </c>
      <c r="R2193" s="25" t="s">
        <v>638</v>
      </c>
      <c r="S2193" s="3" t="s">
        <v>300</v>
      </c>
      <c r="T2193" s="42" t="s">
        <v>2671</v>
      </c>
      <c r="U2193" s="25" t="s">
        <v>2790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2672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2673</v>
      </c>
      <c r="I2194" s="25" t="s">
        <v>2674</v>
      </c>
      <c r="J2194" s="25">
        <v>1</v>
      </c>
      <c r="K2194" s="25">
        <v>1</v>
      </c>
      <c r="L2194" s="25">
        <f t="shared" si="346"/>
        <v>0</v>
      </c>
      <c r="M2194" s="25" t="s">
        <v>2675</v>
      </c>
      <c r="N2194" s="34">
        <v>45824</v>
      </c>
      <c r="O2194" s="41"/>
      <c r="P2194" s="25" t="s">
        <v>584</v>
      </c>
      <c r="Q2194" s="25"/>
      <c r="R2194" s="25"/>
      <c r="S2194" s="3">
        <v>-20</v>
      </c>
      <c r="T2194" s="42"/>
      <c r="U2194" s="25" t="s">
        <v>2790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2672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2676</v>
      </c>
      <c r="I2195" s="25" t="s">
        <v>2677</v>
      </c>
      <c r="J2195" s="25">
        <v>1</v>
      </c>
      <c r="K2195" s="25">
        <v>1</v>
      </c>
      <c r="L2195" s="25">
        <f t="shared" si="346"/>
        <v>0</v>
      </c>
      <c r="M2195" s="25" t="s">
        <v>2678</v>
      </c>
      <c r="N2195" s="34">
        <v>45821</v>
      </c>
      <c r="O2195" s="41"/>
      <c r="P2195" s="25" t="s">
        <v>1015</v>
      </c>
      <c r="Q2195" s="25" t="s">
        <v>637</v>
      </c>
      <c r="R2195" s="25" t="s">
        <v>638</v>
      </c>
      <c r="S2195" s="3" t="s">
        <v>300</v>
      </c>
      <c r="T2195" s="42"/>
      <c r="U2195" s="25" t="s">
        <v>2790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2672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2679</v>
      </c>
      <c r="I2196" s="25" t="s">
        <v>2680</v>
      </c>
      <c r="J2196" s="25">
        <v>1</v>
      </c>
      <c r="K2196" s="25">
        <v>1</v>
      </c>
      <c r="L2196" s="25">
        <f t="shared" si="346"/>
        <v>0</v>
      </c>
      <c r="M2196" s="25" t="s">
        <v>2678</v>
      </c>
      <c r="N2196" s="34">
        <v>45821</v>
      </c>
      <c r="O2196" s="41"/>
      <c r="P2196" s="25" t="s">
        <v>1015</v>
      </c>
      <c r="Q2196" s="25" t="s">
        <v>637</v>
      </c>
      <c r="R2196" s="25" t="s">
        <v>638</v>
      </c>
      <c r="S2196" s="3">
        <v>4</v>
      </c>
      <c r="T2196" s="42"/>
      <c r="U2196" s="25" t="s">
        <v>2790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2681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346"/>
        <v>0</v>
      </c>
      <c r="M2197" s="25" t="s">
        <v>2683</v>
      </c>
      <c r="N2197" s="34">
        <v>45831</v>
      </c>
      <c r="O2197" s="41">
        <v>0</v>
      </c>
      <c r="P2197" s="25" t="s">
        <v>2684</v>
      </c>
      <c r="Q2197" s="25"/>
      <c r="R2197" s="25"/>
      <c r="S2197" s="3" t="s">
        <v>300</v>
      </c>
      <c r="T2197" s="42" t="s">
        <v>2685</v>
      </c>
      <c r="U2197" s="25" t="s">
        <v>2790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2681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2682</v>
      </c>
      <c r="J2198" s="25">
        <v>1</v>
      </c>
      <c r="K2198" s="25">
        <v>1</v>
      </c>
      <c r="L2198" s="25">
        <f t="shared" si="346"/>
        <v>0</v>
      </c>
      <c r="M2198" s="25" t="s">
        <v>2686</v>
      </c>
      <c r="N2198" s="34">
        <v>45831</v>
      </c>
      <c r="O2198" s="41">
        <v>0</v>
      </c>
      <c r="P2198" s="25" t="s">
        <v>2684</v>
      </c>
      <c r="Q2198" s="25"/>
      <c r="R2198" s="25"/>
      <c r="S2198" s="3" t="s">
        <v>300</v>
      </c>
      <c r="T2198" s="42" t="s">
        <v>2685</v>
      </c>
      <c r="U2198" s="25" t="s">
        <v>2790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2668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2687</v>
      </c>
      <c r="I2199" s="25" t="s">
        <v>2688</v>
      </c>
      <c r="J2199" s="25">
        <v>5</v>
      </c>
      <c r="K2199" s="25">
        <v>5</v>
      </c>
      <c r="L2199" s="25">
        <f t="shared" si="346"/>
        <v>0</v>
      </c>
      <c r="M2199" s="25" t="s">
        <v>2689</v>
      </c>
      <c r="N2199" s="34">
        <v>45855</v>
      </c>
      <c r="O2199" s="41">
        <v>47500</v>
      </c>
      <c r="P2199" s="25" t="s">
        <v>255</v>
      </c>
      <c r="Q2199" s="25" t="s">
        <v>637</v>
      </c>
      <c r="R2199" s="25" t="s">
        <v>638</v>
      </c>
      <c r="S2199" s="3">
        <v>4</v>
      </c>
      <c r="T2199" s="42" t="s">
        <v>2690</v>
      </c>
      <c r="U2199" s="25" t="s">
        <v>2790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2668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2691</v>
      </c>
      <c r="J2200" s="25">
        <v>1</v>
      </c>
      <c r="K2200" s="25">
        <v>1</v>
      </c>
      <c r="L2200" s="25">
        <f t="shared" si="346"/>
        <v>0</v>
      </c>
      <c r="M2200" s="25" t="s">
        <v>2670</v>
      </c>
      <c r="N2200" s="34">
        <v>45841</v>
      </c>
      <c r="O2200" s="41">
        <v>10917.36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42"/>
      <c r="U2200" s="25" t="s">
        <v>2790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2668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2692</v>
      </c>
      <c r="J2201" s="25">
        <v>1</v>
      </c>
      <c r="K2201" s="25">
        <v>1</v>
      </c>
      <c r="L2201" s="25">
        <f t="shared" si="346"/>
        <v>0</v>
      </c>
      <c r="M2201" s="25" t="s">
        <v>2670</v>
      </c>
      <c r="N2201" s="34">
        <v>45841</v>
      </c>
      <c r="O2201" s="41">
        <v>6240.31</v>
      </c>
      <c r="P2201" s="25" t="s">
        <v>17</v>
      </c>
      <c r="Q2201" s="25" t="s">
        <v>637</v>
      </c>
      <c r="R2201" s="25" t="s">
        <v>638</v>
      </c>
      <c r="S2201" s="3">
        <v>4</v>
      </c>
      <c r="T2201" s="42" t="s">
        <v>2671</v>
      </c>
      <c r="U2201" s="25" t="s">
        <v>2790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2693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2694</v>
      </c>
      <c r="J2202" s="25">
        <v>1</v>
      </c>
      <c r="K2202" s="25">
        <v>1</v>
      </c>
      <c r="L2202" s="25">
        <f t="shared" si="346"/>
        <v>0</v>
      </c>
      <c r="M2202" s="25" t="s">
        <v>2695</v>
      </c>
      <c r="N2202" s="34">
        <v>45841</v>
      </c>
      <c r="O2202" s="41">
        <v>6461.21</v>
      </c>
      <c r="P2202" s="25" t="s">
        <v>17</v>
      </c>
      <c r="Q2202" s="25" t="s">
        <v>637</v>
      </c>
      <c r="R2202" s="25" t="s">
        <v>638</v>
      </c>
      <c r="S2202" s="3">
        <v>-20</v>
      </c>
      <c r="T2202" s="42"/>
      <c r="U2202" s="25" t="s">
        <v>2790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2696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2697</v>
      </c>
      <c r="I2203" s="25" t="s">
        <v>2698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1149</v>
      </c>
      <c r="Q2203" s="25"/>
      <c r="R2203" s="25"/>
      <c r="S2203" s="3">
        <v>-20</v>
      </c>
      <c r="T2203" s="42"/>
      <c r="U2203" s="25" t="s">
        <v>2790</v>
      </c>
      <c r="V2203" s="25" t="str">
        <f>VLOOKUP(P2203,'Customer List'!B:C,2,)</f>
        <v>STOCK</v>
      </c>
      <c r="W2203" s="43" t="s">
        <v>1149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2696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2697</v>
      </c>
      <c r="I2204" s="25" t="s">
        <v>2698</v>
      </c>
      <c r="J2204" s="25">
        <v>7</v>
      </c>
      <c r="K2204" s="25">
        <v>7</v>
      </c>
      <c r="L2204" s="25">
        <f t="shared" si="346"/>
        <v>0</v>
      </c>
      <c r="M2204" s="25" t="s">
        <v>2689</v>
      </c>
      <c r="N2204" s="34">
        <v>45855</v>
      </c>
      <c r="O2204" s="41">
        <v>126000</v>
      </c>
      <c r="P2204" s="25" t="s">
        <v>255</v>
      </c>
      <c r="Q2204" s="25" t="s">
        <v>637</v>
      </c>
      <c r="R2204" s="25" t="s">
        <v>638</v>
      </c>
      <c r="S2204" s="3">
        <v>-20</v>
      </c>
      <c r="T2204" s="42"/>
      <c r="U2204" s="25" t="s">
        <v>2790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2699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2700</v>
      </c>
      <c r="J2205" s="25">
        <v>1</v>
      </c>
      <c r="K2205" s="25">
        <v>1</v>
      </c>
      <c r="L2205" s="25">
        <f t="shared" si="346"/>
        <v>0</v>
      </c>
      <c r="M2205" s="25" t="s">
        <v>2701</v>
      </c>
      <c r="N2205" s="34">
        <v>45866</v>
      </c>
      <c r="O2205" s="41">
        <v>11295.43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42"/>
      <c r="U2205" s="25" t="s">
        <v>2790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2699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2702</v>
      </c>
      <c r="J2206" s="25">
        <v>1</v>
      </c>
      <c r="K2206" s="25">
        <v>1</v>
      </c>
      <c r="L2206" s="25">
        <f t="shared" si="346"/>
        <v>0</v>
      </c>
      <c r="M2206" s="25" t="s">
        <v>2701</v>
      </c>
      <c r="N2206" s="34">
        <v>45866</v>
      </c>
      <c r="O2206" s="41">
        <v>35101.22</v>
      </c>
      <c r="P2206" s="25" t="s">
        <v>17</v>
      </c>
      <c r="Q2206" s="25" t="s">
        <v>637</v>
      </c>
      <c r="R2206" s="25" t="s">
        <v>638</v>
      </c>
      <c r="S2206" s="3" t="s">
        <v>300</v>
      </c>
      <c r="T2206" s="42"/>
      <c r="U2206" s="25" t="s">
        <v>2790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2703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2704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1149</v>
      </c>
      <c r="Q2207" s="25"/>
      <c r="R2207" s="25"/>
      <c r="S2207" s="3" t="s">
        <v>300</v>
      </c>
      <c r="T2207" s="42"/>
      <c r="U2207" s="25" t="s">
        <v>2790</v>
      </c>
      <c r="V2207" s="25" t="str">
        <f>VLOOKUP(P2207,'Customer List'!B:C,2,)</f>
        <v>STOCK</v>
      </c>
      <c r="W2207" s="43" t="s">
        <v>1149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2703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2705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1149</v>
      </c>
      <c r="Q2208" s="25"/>
      <c r="R2208" s="25"/>
      <c r="S2208" s="3" t="s">
        <v>300</v>
      </c>
      <c r="T2208" s="42"/>
      <c r="U2208" s="25" t="s">
        <v>2790</v>
      </c>
      <c r="V2208" s="25" t="str">
        <f>VLOOKUP(P2208,'Customer List'!B:C,2,)</f>
        <v>STOCK</v>
      </c>
      <c r="W2208" s="43" t="s">
        <v>1149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2703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2664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1149</v>
      </c>
      <c r="Q2209" s="25"/>
      <c r="R2209" s="25"/>
      <c r="S2209" s="3" t="s">
        <v>300</v>
      </c>
      <c r="T2209" s="42"/>
      <c r="U2209" s="25" t="s">
        <v>2790</v>
      </c>
      <c r="V2209" s="25" t="str">
        <f>VLOOKUP(P2209,'Customer List'!B:C,2,)</f>
        <v>STOCK</v>
      </c>
      <c r="W2209" s="43" t="s">
        <v>1149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2706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2707</v>
      </c>
      <c r="J2210" s="25">
        <v>3</v>
      </c>
      <c r="K2210" s="25">
        <v>3</v>
      </c>
      <c r="L2210" s="25">
        <f t="shared" si="346"/>
        <v>0</v>
      </c>
      <c r="M2210" s="25" t="s">
        <v>2708</v>
      </c>
      <c r="N2210" s="34">
        <v>45866</v>
      </c>
      <c r="O2210" s="41">
        <v>10182.450000000001</v>
      </c>
      <c r="P2210" s="25" t="s">
        <v>17</v>
      </c>
      <c r="Q2210" s="25" t="s">
        <v>2078</v>
      </c>
      <c r="R2210" s="25" t="s">
        <v>638</v>
      </c>
      <c r="S2210" s="3" t="s">
        <v>300</v>
      </c>
      <c r="T2210" s="42"/>
      <c r="U2210" s="25" t="s">
        <v>2790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2706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2709</v>
      </c>
      <c r="J2211" s="25">
        <v>1</v>
      </c>
      <c r="K2211" s="25">
        <v>1</v>
      </c>
      <c r="L2211" s="25">
        <f t="shared" si="346"/>
        <v>0</v>
      </c>
      <c r="M2211" s="25" t="s">
        <v>3343</v>
      </c>
      <c r="N2211" s="34">
        <v>45904</v>
      </c>
      <c r="O2211" s="41">
        <v>7116.39</v>
      </c>
      <c r="P2211" s="25" t="s">
        <v>1015</v>
      </c>
      <c r="Q2211" s="25" t="s">
        <v>637</v>
      </c>
      <c r="R2211" s="25" t="s">
        <v>638</v>
      </c>
      <c r="S2211" s="3">
        <v>4</v>
      </c>
      <c r="T2211" s="42"/>
      <c r="U2211" s="25" t="s">
        <v>2790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2706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2710</v>
      </c>
      <c r="J2212" s="25">
        <v>1</v>
      </c>
      <c r="K2212" s="25">
        <v>1</v>
      </c>
      <c r="L2212" s="25">
        <f t="shared" si="346"/>
        <v>0</v>
      </c>
      <c r="M2212" s="25" t="s">
        <v>2711</v>
      </c>
      <c r="N2212" s="34">
        <v>45866</v>
      </c>
      <c r="O2212" s="41">
        <v>0</v>
      </c>
      <c r="P2212" s="25" t="s">
        <v>31</v>
      </c>
      <c r="Q2212" s="25" t="s">
        <v>2078</v>
      </c>
      <c r="R2212" s="25" t="s">
        <v>849</v>
      </c>
      <c r="S2212" s="3" t="s">
        <v>300</v>
      </c>
      <c r="T2212" s="42" t="s">
        <v>610</v>
      </c>
      <c r="U2212" s="25" t="s">
        <v>2790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2712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2713</v>
      </c>
      <c r="N2213" s="34">
        <v>45867</v>
      </c>
      <c r="O2213" s="41">
        <v>48750</v>
      </c>
      <c r="P2213" s="25" t="s">
        <v>461</v>
      </c>
      <c r="Q2213" s="25"/>
      <c r="R2213" s="25"/>
      <c r="S2213" s="3">
        <v>-20</v>
      </c>
      <c r="T2213" s="42"/>
      <c r="U2213" s="25" t="s">
        <v>2790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2714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2715</v>
      </c>
      <c r="N2214" s="34">
        <v>45869</v>
      </c>
      <c r="O2214" s="41">
        <v>6461.21</v>
      </c>
      <c r="P2214" s="25" t="s">
        <v>17</v>
      </c>
      <c r="Q2214" s="25" t="s">
        <v>2078</v>
      </c>
      <c r="R2214" s="25" t="s">
        <v>638</v>
      </c>
      <c r="S2214" s="3">
        <v>-20</v>
      </c>
      <c r="T2214" s="42"/>
      <c r="U2214" s="25" t="s">
        <v>2790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14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2716</v>
      </c>
      <c r="J2215" s="25">
        <v>1</v>
      </c>
      <c r="K2215" s="25">
        <v>1</v>
      </c>
      <c r="L2215" s="25">
        <f t="shared" si="346"/>
        <v>0</v>
      </c>
      <c r="M2215" s="25" t="s">
        <v>2717</v>
      </c>
      <c r="N2215" s="34">
        <v>45888</v>
      </c>
      <c r="O2215" s="41">
        <v>7120</v>
      </c>
      <c r="P2215" s="25" t="s">
        <v>1015</v>
      </c>
      <c r="Q2215" s="25" t="s">
        <v>2078</v>
      </c>
      <c r="R2215" s="25" t="s">
        <v>849</v>
      </c>
      <c r="S2215" s="3" t="s">
        <v>300</v>
      </c>
      <c r="T2215" s="42"/>
      <c r="U2215" s="25" t="s">
        <v>2790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14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2718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1149</v>
      </c>
      <c r="Q2216" s="25"/>
      <c r="R2216" s="25"/>
      <c r="S2216" s="3" t="s">
        <v>300</v>
      </c>
      <c r="T2216" s="42"/>
      <c r="U2216" s="25" t="s">
        <v>2790</v>
      </c>
      <c r="V2216" s="25" t="str">
        <f>VLOOKUP(P2216,'Customer List'!B:C,2,)</f>
        <v>STOCK</v>
      </c>
      <c r="W2216" s="43" t="s">
        <v>1149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2719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2720</v>
      </c>
      <c r="J2217" s="25">
        <v>1</v>
      </c>
      <c r="K2217" s="25">
        <v>1</v>
      </c>
      <c r="L2217" s="25">
        <f t="shared" si="346"/>
        <v>0</v>
      </c>
      <c r="M2217" s="25" t="s">
        <v>3300</v>
      </c>
      <c r="N2217" s="34">
        <v>45901</v>
      </c>
      <c r="O2217" s="41">
        <v>27971.8</v>
      </c>
      <c r="P2217" s="25" t="s">
        <v>31</v>
      </c>
      <c r="Q2217" s="25" t="s">
        <v>637</v>
      </c>
      <c r="R2217" s="25" t="s">
        <v>638</v>
      </c>
      <c r="S2217" s="3" t="s">
        <v>300</v>
      </c>
      <c r="T2217" s="42"/>
      <c r="U2217" s="25" t="s">
        <v>2790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2719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2721</v>
      </c>
      <c r="J2218" s="25">
        <v>1</v>
      </c>
      <c r="K2218" s="25">
        <v>1</v>
      </c>
      <c r="L2218" s="25">
        <f t="shared" si="346"/>
        <v>0</v>
      </c>
      <c r="M2218" s="25" t="s">
        <v>2722</v>
      </c>
      <c r="N2218" s="34">
        <v>45881</v>
      </c>
      <c r="O2218" s="41">
        <v>0</v>
      </c>
      <c r="P2218" s="25" t="s">
        <v>31</v>
      </c>
      <c r="Q2218" s="25" t="s">
        <v>2078</v>
      </c>
      <c r="R2218" s="25" t="s">
        <v>638</v>
      </c>
      <c r="S2218" s="3" t="s">
        <v>300</v>
      </c>
      <c r="T2218" s="42" t="s">
        <v>2723</v>
      </c>
      <c r="U2218" s="25" t="s">
        <v>2790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2724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2725</v>
      </c>
      <c r="J2219" s="25">
        <v>1</v>
      </c>
      <c r="K2219" s="25">
        <v>1</v>
      </c>
      <c r="L2219" s="25">
        <f t="shared" si="346"/>
        <v>0</v>
      </c>
      <c r="M2219" s="25" t="s">
        <v>2726</v>
      </c>
      <c r="N2219" s="34">
        <v>45871</v>
      </c>
      <c r="O2219" s="41">
        <v>0</v>
      </c>
      <c r="P2219" s="25" t="s">
        <v>626</v>
      </c>
      <c r="Q2219" s="25" t="s">
        <v>637</v>
      </c>
      <c r="R2219" s="25" t="s">
        <v>849</v>
      </c>
      <c r="S2219" s="3" t="s">
        <v>300</v>
      </c>
      <c r="T2219" s="42"/>
      <c r="U2219" s="25" t="s">
        <v>2790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2724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2732</v>
      </c>
      <c r="I2220" s="25" t="s">
        <v>2727</v>
      </c>
      <c r="J2220" s="25">
        <v>1</v>
      </c>
      <c r="K2220" s="25">
        <v>1</v>
      </c>
      <c r="L2220" s="25">
        <f t="shared" si="346"/>
        <v>0</v>
      </c>
      <c r="M2220" s="25" t="s">
        <v>3300</v>
      </c>
      <c r="N2220" s="34">
        <v>45901</v>
      </c>
      <c r="O2220" s="41">
        <v>18212.45</v>
      </c>
      <c r="P2220" s="25" t="s">
        <v>31</v>
      </c>
      <c r="Q2220" s="25" t="s">
        <v>637</v>
      </c>
      <c r="R2220" s="25" t="s">
        <v>638</v>
      </c>
      <c r="S2220" s="3">
        <v>4</v>
      </c>
      <c r="T2220" s="42"/>
      <c r="U2220" s="25" t="s">
        <v>2790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2728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2729</v>
      </c>
      <c r="I2221" s="25" t="s">
        <v>2730</v>
      </c>
      <c r="J2221" s="25">
        <v>1</v>
      </c>
      <c r="K2221" s="25">
        <v>1</v>
      </c>
      <c r="L2221" s="25">
        <f t="shared" si="346"/>
        <v>0</v>
      </c>
      <c r="M2221" s="25" t="s">
        <v>2232</v>
      </c>
      <c r="N2221" s="34">
        <v>45873</v>
      </c>
      <c r="O2221" s="41">
        <v>13050</v>
      </c>
      <c r="P2221" s="25" t="s">
        <v>626</v>
      </c>
      <c r="Q2221" s="25" t="s">
        <v>637</v>
      </c>
      <c r="R2221" s="25" t="s">
        <v>638</v>
      </c>
      <c r="S2221" s="3" t="s">
        <v>300</v>
      </c>
      <c r="T2221" s="42"/>
      <c r="U2221" s="25" t="s">
        <v>2790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2731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2732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3300</v>
      </c>
      <c r="N2222" s="34">
        <v>45901</v>
      </c>
      <c r="O2222" s="41">
        <v>36424.9</v>
      </c>
      <c r="P2222" s="25" t="s">
        <v>31</v>
      </c>
      <c r="Q2222" s="25" t="s">
        <v>637</v>
      </c>
      <c r="R2222" s="25" t="s">
        <v>638</v>
      </c>
      <c r="S2222" s="3">
        <v>4</v>
      </c>
      <c r="T2222" s="42"/>
      <c r="U2222" s="25" t="s">
        <v>2790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2731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2717</v>
      </c>
      <c r="N2223" s="34">
        <v>45888</v>
      </c>
      <c r="O2223" s="41">
        <v>3880</v>
      </c>
      <c r="P2223" s="25" t="s">
        <v>1015</v>
      </c>
      <c r="Q2223" s="25" t="s">
        <v>637</v>
      </c>
      <c r="R2223" s="25" t="s">
        <v>638</v>
      </c>
      <c r="S2223" s="3" t="s">
        <v>300</v>
      </c>
      <c r="T2223" s="42" t="s">
        <v>2733</v>
      </c>
      <c r="U2223" s="25" t="s">
        <v>2790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2734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2773</v>
      </c>
      <c r="N2224" s="34">
        <v>45897</v>
      </c>
      <c r="O2224" s="41">
        <v>7748.62</v>
      </c>
      <c r="P2224" s="25" t="s">
        <v>17</v>
      </c>
      <c r="Q2224" s="25" t="s">
        <v>637</v>
      </c>
      <c r="R2224" s="25" t="s">
        <v>638</v>
      </c>
      <c r="S2224" s="3" t="s">
        <v>300</v>
      </c>
      <c r="T2224" s="42"/>
      <c r="U2224" s="25" t="s">
        <v>2790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2734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2735</v>
      </c>
      <c r="I2225" s="25" t="s">
        <v>4729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1149</v>
      </c>
      <c r="Q2225" s="25"/>
      <c r="R2225" s="25"/>
      <c r="S2225" s="3">
        <v>-20</v>
      </c>
      <c r="T2225" s="42"/>
      <c r="U2225" s="25" t="s">
        <v>2790</v>
      </c>
      <c r="V2225" s="25" t="str">
        <f>VLOOKUP(P2225,'Customer List'!B:C,2,)</f>
        <v>STOCK</v>
      </c>
      <c r="W2225" s="43" t="s">
        <v>1149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2736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2737</v>
      </c>
      <c r="N2226" s="34">
        <v>45889</v>
      </c>
      <c r="O2226" s="41">
        <v>0</v>
      </c>
      <c r="P2226" s="25" t="s">
        <v>1015</v>
      </c>
      <c r="Q2226" s="25" t="s">
        <v>2078</v>
      </c>
      <c r="R2226" s="25" t="s">
        <v>638</v>
      </c>
      <c r="S2226" s="3" t="s">
        <v>300</v>
      </c>
      <c r="T2226" s="42"/>
      <c r="U2226" s="25" t="s">
        <v>2790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2736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4730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1149</v>
      </c>
      <c r="Q2227" s="25"/>
      <c r="R2227" s="25"/>
      <c r="S2227" s="3" t="s">
        <v>300</v>
      </c>
      <c r="T2227" s="42"/>
      <c r="U2227" s="25" t="s">
        <v>2790</v>
      </c>
      <c r="V2227" s="25" t="str">
        <f>VLOOKUP(P2227,'Customer List'!B:C,2,)</f>
        <v>STOCK</v>
      </c>
      <c r="W2227" s="43" t="s">
        <v>1149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2736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4731</v>
      </c>
      <c r="J2228" s="25">
        <v>1</v>
      </c>
      <c r="K2228" s="25">
        <v>1</v>
      </c>
      <c r="L2228" s="25">
        <f t="shared" si="346"/>
        <v>0</v>
      </c>
      <c r="M2228" s="25" t="s">
        <v>4978</v>
      </c>
      <c r="N2228" s="34">
        <v>45936</v>
      </c>
      <c r="O2228" s="41">
        <v>0</v>
      </c>
      <c r="P2228" s="25" t="s">
        <v>17</v>
      </c>
      <c r="Q2228" s="25" t="s">
        <v>2078</v>
      </c>
      <c r="R2228" s="25" t="s">
        <v>638</v>
      </c>
      <c r="S2228" s="3" t="s">
        <v>300</v>
      </c>
      <c r="T2228" s="42"/>
      <c r="U2228" s="25" t="s">
        <v>2790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2738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3300</v>
      </c>
      <c r="N2229" s="34">
        <v>45901</v>
      </c>
      <c r="O2229" s="41">
        <v>25529.35</v>
      </c>
      <c r="P2229" s="25" t="s">
        <v>31</v>
      </c>
      <c r="Q2229" s="25" t="s">
        <v>637</v>
      </c>
      <c r="R2229" s="25" t="s">
        <v>638</v>
      </c>
      <c r="S2229" s="3" t="s">
        <v>300</v>
      </c>
      <c r="T2229" s="42"/>
      <c r="U2229" s="25" t="s">
        <v>2790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2738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4732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1149</v>
      </c>
      <c r="Q2230" s="25"/>
      <c r="R2230" s="25"/>
      <c r="S2230" s="3" t="s">
        <v>300</v>
      </c>
      <c r="T2230" s="42"/>
      <c r="U2230" s="25" t="s">
        <v>2790</v>
      </c>
      <c r="V2230" s="25" t="str">
        <f>VLOOKUP(P2230,'Customer List'!B:C,2,)</f>
        <v>STOCK</v>
      </c>
      <c r="W2230" s="43" t="s">
        <v>1149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2740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2741</v>
      </c>
      <c r="I2231" s="25" t="s">
        <v>4733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2031</v>
      </c>
      <c r="Q2231" s="25"/>
      <c r="R2231" s="25"/>
      <c r="S2231" s="3">
        <v>-20</v>
      </c>
      <c r="T2231" s="42"/>
      <c r="U2231" s="25" t="s">
        <v>2742</v>
      </c>
      <c r="V2231" s="25" t="str">
        <f>VLOOKUP(P2231,'Customer List'!B:C,2,)</f>
        <v>STOCK</v>
      </c>
      <c r="W2231" s="43" t="s">
        <v>1149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2778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1538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3314</v>
      </c>
      <c r="N2232" s="34">
        <v>45902</v>
      </c>
      <c r="O2232" s="41">
        <v>30637.5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42"/>
      <c r="U2232" s="25" t="s">
        <v>19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2778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157</v>
      </c>
      <c r="J2233" s="25">
        <v>2</v>
      </c>
      <c r="K2233" s="25">
        <v>2</v>
      </c>
      <c r="L2233" s="25">
        <f t="shared" si="360"/>
        <v>0</v>
      </c>
      <c r="M2233" s="25" t="s">
        <v>3302</v>
      </c>
      <c r="N2233" s="34">
        <v>45901</v>
      </c>
      <c r="O2233" s="41">
        <v>0</v>
      </c>
      <c r="P2233" s="25" t="s">
        <v>2520</v>
      </c>
      <c r="Q2233" s="25" t="s">
        <v>3325</v>
      </c>
      <c r="R2233" s="25" t="s">
        <v>41</v>
      </c>
      <c r="S2233" s="3">
        <v>4</v>
      </c>
      <c r="T2233" s="42"/>
      <c r="U2233" s="25" t="s">
        <v>19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2778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3250</v>
      </c>
      <c r="J2234" s="25">
        <v>1</v>
      </c>
      <c r="K2234" s="25">
        <v>1</v>
      </c>
      <c r="L2234" s="25">
        <f t="shared" si="360"/>
        <v>0</v>
      </c>
      <c r="M2234" s="25" t="s">
        <v>3284</v>
      </c>
      <c r="N2234" s="34">
        <v>45899</v>
      </c>
      <c r="O2234" s="41">
        <v>22096.799999999999</v>
      </c>
      <c r="P2234" s="25" t="s">
        <v>212</v>
      </c>
      <c r="Q2234" s="25">
        <v>58155038421</v>
      </c>
      <c r="R2234" s="25" t="s">
        <v>41</v>
      </c>
      <c r="S2234" s="3">
        <v>4</v>
      </c>
      <c r="T2234" s="42"/>
      <c r="U2234" s="25" t="s">
        <v>19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2778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70</v>
      </c>
      <c r="J2235" s="25">
        <v>1</v>
      </c>
      <c r="K2235" s="25">
        <v>1</v>
      </c>
      <c r="L2235" s="25">
        <f t="shared" si="360"/>
        <v>0</v>
      </c>
      <c r="M2235" s="25" t="s">
        <v>3314</v>
      </c>
      <c r="N2235" s="34">
        <v>45902</v>
      </c>
      <c r="O2235" s="41">
        <v>7053.75</v>
      </c>
      <c r="P2235" s="25" t="s">
        <v>255</v>
      </c>
      <c r="Q2235" s="25" t="s">
        <v>2078</v>
      </c>
      <c r="R2235" s="25" t="s">
        <v>849</v>
      </c>
      <c r="S2235" s="3">
        <v>4</v>
      </c>
      <c r="T2235" s="42"/>
      <c r="U2235" s="25" t="s">
        <v>19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2778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1852</v>
      </c>
      <c r="J2236" s="25">
        <v>2</v>
      </c>
      <c r="K2236" s="25">
        <v>2</v>
      </c>
      <c r="L2236" s="25">
        <f t="shared" si="360"/>
        <v>0</v>
      </c>
      <c r="M2236" s="25" t="s">
        <v>3302</v>
      </c>
      <c r="N2236" s="34">
        <v>45901</v>
      </c>
      <c r="O2236" s="41">
        <v>0</v>
      </c>
      <c r="P2236" s="25" t="s">
        <v>2520</v>
      </c>
      <c r="Q2236" s="25" t="s">
        <v>3325</v>
      </c>
      <c r="R2236" s="25" t="s">
        <v>41</v>
      </c>
      <c r="S2236" s="3">
        <v>4</v>
      </c>
      <c r="T2236" s="42"/>
      <c r="U2236" s="25" t="s">
        <v>19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2778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1283</v>
      </c>
      <c r="J2237" s="25">
        <v>2</v>
      </c>
      <c r="K2237" s="25">
        <v>2</v>
      </c>
      <c r="L2237" s="25">
        <f t="shared" si="360"/>
        <v>0</v>
      </c>
      <c r="M2237" s="25" t="s">
        <v>3314</v>
      </c>
      <c r="N2237" s="34">
        <v>45902</v>
      </c>
      <c r="O2237" s="41">
        <v>30780</v>
      </c>
      <c r="P2237" s="25" t="s">
        <v>255</v>
      </c>
      <c r="Q2237" s="25" t="s">
        <v>2078</v>
      </c>
      <c r="R2237" s="25" t="s">
        <v>849</v>
      </c>
      <c r="S2237" s="3">
        <v>4</v>
      </c>
      <c r="T2237" s="42"/>
      <c r="U2237" s="25" t="s">
        <v>19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2778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1795</v>
      </c>
      <c r="J2238" s="25">
        <v>1</v>
      </c>
      <c r="K2238" s="25">
        <v>1</v>
      </c>
      <c r="L2238" s="25">
        <f t="shared" si="360"/>
        <v>0</v>
      </c>
      <c r="M2238" s="25" t="s">
        <v>3286</v>
      </c>
      <c r="N2238" s="34">
        <v>45899</v>
      </c>
      <c r="O2238" s="41">
        <v>6840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42"/>
      <c r="U2238" s="25" t="s">
        <v>19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2778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2818</v>
      </c>
      <c r="J2239" s="25">
        <v>1</v>
      </c>
      <c r="K2239" s="25">
        <v>1</v>
      </c>
      <c r="L2239" s="25">
        <f t="shared" si="360"/>
        <v>0</v>
      </c>
      <c r="M2239" s="25" t="s">
        <v>3289</v>
      </c>
      <c r="N2239" s="34">
        <v>45899</v>
      </c>
      <c r="O2239" s="41">
        <v>21297</v>
      </c>
      <c r="P2239" s="25" t="s">
        <v>2052</v>
      </c>
      <c r="Q2239" s="25">
        <v>58155031992</v>
      </c>
      <c r="R2239" s="25" t="s">
        <v>41</v>
      </c>
      <c r="S2239" s="3">
        <v>4</v>
      </c>
      <c r="T2239" s="42"/>
      <c r="U2239" s="25" t="s">
        <v>19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2778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3251</v>
      </c>
      <c r="J2240" s="25">
        <v>1</v>
      </c>
      <c r="K2240" s="25">
        <v>1</v>
      </c>
      <c r="L2240" s="25">
        <f t="shared" si="360"/>
        <v>0</v>
      </c>
      <c r="M2240" s="25" t="s">
        <v>3302</v>
      </c>
      <c r="N2240" s="34">
        <v>45901</v>
      </c>
      <c r="O2240" s="41">
        <v>0</v>
      </c>
      <c r="P2240" s="25" t="s">
        <v>2520</v>
      </c>
      <c r="Q2240" s="25" t="s">
        <v>3325</v>
      </c>
      <c r="R2240" s="25" t="s">
        <v>41</v>
      </c>
      <c r="S2240" s="3">
        <v>4</v>
      </c>
      <c r="T2240" s="42"/>
      <c r="U2240" s="25" t="s">
        <v>19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2778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1284</v>
      </c>
      <c r="J2241" s="25">
        <v>1</v>
      </c>
      <c r="K2241" s="25">
        <v>1</v>
      </c>
      <c r="L2241" s="25">
        <f t="shared" si="360"/>
        <v>0</v>
      </c>
      <c r="M2241" s="25" t="s">
        <v>3284</v>
      </c>
      <c r="N2241" s="34">
        <v>45899</v>
      </c>
      <c r="O2241" s="41">
        <v>17409.599999999999</v>
      </c>
      <c r="P2241" s="25" t="s">
        <v>212</v>
      </c>
      <c r="Q2241" s="25">
        <v>58155038421</v>
      </c>
      <c r="R2241" s="25" t="s">
        <v>41</v>
      </c>
      <c r="S2241" s="3">
        <v>4</v>
      </c>
      <c r="T2241" s="42"/>
      <c r="U2241" s="25" t="s">
        <v>19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2778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3252</v>
      </c>
      <c r="J2242" s="25">
        <v>1</v>
      </c>
      <c r="K2242" s="25">
        <v>1</v>
      </c>
      <c r="L2242" s="25">
        <f t="shared" si="360"/>
        <v>0</v>
      </c>
      <c r="M2242" s="25" t="s">
        <v>3286</v>
      </c>
      <c r="N2242" s="34">
        <v>45899</v>
      </c>
      <c r="O2242" s="41">
        <v>17404</v>
      </c>
      <c r="P2242" s="25" t="s">
        <v>841</v>
      </c>
      <c r="Q2242" s="25">
        <v>58155032191</v>
      </c>
      <c r="R2242" s="25" t="s">
        <v>41</v>
      </c>
      <c r="S2242" s="3">
        <v>4</v>
      </c>
      <c r="T2242" s="42"/>
      <c r="U2242" s="25" t="s">
        <v>19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2778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1285</v>
      </c>
      <c r="J2243" s="25">
        <v>1</v>
      </c>
      <c r="K2243" s="25">
        <v>1</v>
      </c>
      <c r="L2243" s="25">
        <f t="shared" si="360"/>
        <v>0</v>
      </c>
      <c r="M2243" s="25" t="s">
        <v>3284</v>
      </c>
      <c r="N2243" s="34">
        <v>45899</v>
      </c>
      <c r="O2243" s="41">
        <v>4687.2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42"/>
      <c r="U2243" s="25" t="s">
        <v>19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2778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1667</v>
      </c>
      <c r="J2244" s="25">
        <v>1</v>
      </c>
      <c r="K2244" s="25">
        <v>1</v>
      </c>
      <c r="L2244" s="25">
        <f t="shared" si="360"/>
        <v>0</v>
      </c>
      <c r="M2244" s="25" t="s">
        <v>3286</v>
      </c>
      <c r="N2244" s="34">
        <v>45899</v>
      </c>
      <c r="O2244" s="41">
        <v>3344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42"/>
      <c r="U2244" s="25" t="s">
        <v>19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2778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78</v>
      </c>
      <c r="J2245" s="25">
        <v>1</v>
      </c>
      <c r="K2245" s="25">
        <v>1</v>
      </c>
      <c r="L2245" s="25">
        <f t="shared" si="360"/>
        <v>0</v>
      </c>
      <c r="M2245" s="25" t="s">
        <v>3314</v>
      </c>
      <c r="N2245" s="34">
        <v>45902</v>
      </c>
      <c r="O2245" s="41">
        <v>7481.25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42"/>
      <c r="U2245" s="25" t="s">
        <v>19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2778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1286</v>
      </c>
      <c r="J2246" s="25">
        <v>2</v>
      </c>
      <c r="K2246" s="25">
        <v>2</v>
      </c>
      <c r="L2246" s="25">
        <f t="shared" si="360"/>
        <v>0</v>
      </c>
      <c r="M2246" s="25" t="s">
        <v>3314</v>
      </c>
      <c r="N2246" s="34">
        <v>45902</v>
      </c>
      <c r="O2246" s="41">
        <v>31492.5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42"/>
      <c r="U2246" s="25" t="s">
        <v>19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2778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3253</v>
      </c>
      <c r="J2247" s="25">
        <v>1</v>
      </c>
      <c r="K2247" s="25">
        <v>1</v>
      </c>
      <c r="L2247" s="25">
        <f t="shared" si="360"/>
        <v>0</v>
      </c>
      <c r="M2247" s="25" t="s">
        <v>3284</v>
      </c>
      <c r="N2247" s="34">
        <v>45899</v>
      </c>
      <c r="O2247" s="41">
        <v>12276</v>
      </c>
      <c r="P2247" s="25" t="s">
        <v>212</v>
      </c>
      <c r="Q2247" s="25">
        <v>58155038421</v>
      </c>
      <c r="R2247" s="25" t="s">
        <v>41</v>
      </c>
      <c r="S2247" s="3">
        <v>4</v>
      </c>
      <c r="T2247" s="42"/>
      <c r="U2247" s="25" t="s">
        <v>19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2778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3254</v>
      </c>
      <c r="J2248" s="25">
        <v>1</v>
      </c>
      <c r="K2248" s="25">
        <v>1</v>
      </c>
      <c r="L2248" s="25">
        <f t="shared" si="360"/>
        <v>0</v>
      </c>
      <c r="M2248" s="25" t="s">
        <v>3286</v>
      </c>
      <c r="N2248" s="34">
        <v>45899</v>
      </c>
      <c r="O2248" s="41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42"/>
      <c r="U2248" s="25" t="s">
        <v>19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2778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3255</v>
      </c>
      <c r="J2249" s="25">
        <v>1</v>
      </c>
      <c r="K2249" s="25">
        <v>1</v>
      </c>
      <c r="L2249" s="25">
        <f t="shared" si="360"/>
        <v>0</v>
      </c>
      <c r="M2249" s="25" t="s">
        <v>3286</v>
      </c>
      <c r="N2249" s="34">
        <v>45899</v>
      </c>
      <c r="O2249" s="41">
        <v>22572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42"/>
      <c r="U2249" s="25" t="s">
        <v>19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2778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1549</v>
      </c>
      <c r="J2250" s="25">
        <v>1</v>
      </c>
      <c r="K2250" s="25">
        <v>1</v>
      </c>
      <c r="L2250" s="25">
        <f t="shared" si="360"/>
        <v>0</v>
      </c>
      <c r="M2250" s="25" t="s">
        <v>3314</v>
      </c>
      <c r="N2250" s="34">
        <v>45902</v>
      </c>
      <c r="O2250" s="41">
        <v>23441.07</v>
      </c>
      <c r="P2250" s="25" t="s">
        <v>255</v>
      </c>
      <c r="Q2250" s="25" t="s">
        <v>2078</v>
      </c>
      <c r="R2250" s="25" t="s">
        <v>849</v>
      </c>
      <c r="S2250" s="3">
        <v>4</v>
      </c>
      <c r="T2250" s="42"/>
      <c r="U2250" s="25" t="s">
        <v>19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2778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1550</v>
      </c>
      <c r="J2251" s="25">
        <v>1</v>
      </c>
      <c r="K2251" s="25">
        <v>1</v>
      </c>
      <c r="L2251" s="25">
        <f t="shared" si="360"/>
        <v>0</v>
      </c>
      <c r="M2251" s="25" t="s">
        <v>3286</v>
      </c>
      <c r="N2251" s="34">
        <v>45899</v>
      </c>
      <c r="O2251" s="41">
        <v>7144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42"/>
      <c r="U2251" s="25" t="s">
        <v>19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2778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3256</v>
      </c>
      <c r="J2252" s="25">
        <v>1</v>
      </c>
      <c r="K2252" s="25">
        <v>1</v>
      </c>
      <c r="L2252" s="25">
        <f t="shared" si="360"/>
        <v>0</v>
      </c>
      <c r="M2252" s="25" t="s">
        <v>3286</v>
      </c>
      <c r="N2252" s="34">
        <v>45899</v>
      </c>
      <c r="O2252" s="41">
        <v>17404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42"/>
      <c r="U2252" s="25" t="s">
        <v>19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2778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1552</v>
      </c>
      <c r="J2253" s="25">
        <v>1</v>
      </c>
      <c r="K2253" s="25">
        <v>1</v>
      </c>
      <c r="L2253" s="25">
        <f t="shared" si="360"/>
        <v>0</v>
      </c>
      <c r="M2253" s="25" t="s">
        <v>3286</v>
      </c>
      <c r="N2253" s="34">
        <v>45899</v>
      </c>
      <c r="O2253" s="41">
        <v>22192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42"/>
      <c r="U2253" s="25" t="s">
        <v>19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2778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1267</v>
      </c>
      <c r="J2254" s="25">
        <v>1</v>
      </c>
      <c r="K2254" s="25">
        <v>1</v>
      </c>
      <c r="L2254" s="25">
        <f t="shared" si="360"/>
        <v>0</v>
      </c>
      <c r="M2254" s="25" t="s">
        <v>3286</v>
      </c>
      <c r="N2254" s="34">
        <v>45899</v>
      </c>
      <c r="O2254" s="41">
        <v>19228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42"/>
      <c r="U2254" s="25" t="s">
        <v>19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2778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3257</v>
      </c>
      <c r="J2255" s="25">
        <v>1</v>
      </c>
      <c r="K2255" s="25">
        <v>1</v>
      </c>
      <c r="L2255" s="25">
        <f t="shared" si="360"/>
        <v>0</v>
      </c>
      <c r="M2255" s="25" t="s">
        <v>3284</v>
      </c>
      <c r="N2255" s="34">
        <v>45899</v>
      </c>
      <c r="O2255" s="41">
        <v>41292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42"/>
      <c r="U2255" s="25" t="s">
        <v>19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2778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3258</v>
      </c>
      <c r="J2256" s="25">
        <v>1</v>
      </c>
      <c r="K2256" s="25">
        <v>1</v>
      </c>
      <c r="L2256" s="25">
        <f t="shared" si="360"/>
        <v>0</v>
      </c>
      <c r="M2256" s="25" t="s">
        <v>3314</v>
      </c>
      <c r="N2256" s="34">
        <v>45902</v>
      </c>
      <c r="O2256" s="41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42"/>
      <c r="U2256" s="25" t="s">
        <v>19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2778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3259</v>
      </c>
      <c r="J2257" s="25">
        <v>1</v>
      </c>
      <c r="K2257" s="25">
        <v>1</v>
      </c>
      <c r="L2257" s="25">
        <f t="shared" si="360"/>
        <v>0</v>
      </c>
      <c r="M2257" s="25" t="s">
        <v>3286</v>
      </c>
      <c r="N2257" s="34">
        <v>45899</v>
      </c>
      <c r="O2257" s="41">
        <v>22572</v>
      </c>
      <c r="P2257" s="25" t="s">
        <v>841</v>
      </c>
      <c r="Q2257" s="25">
        <v>58155032191</v>
      </c>
      <c r="R2257" s="25" t="s">
        <v>41</v>
      </c>
      <c r="S2257" s="3">
        <v>4</v>
      </c>
      <c r="T2257" s="42"/>
      <c r="U2257" s="25" t="s">
        <v>19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2778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3260</v>
      </c>
      <c r="J2258" s="25">
        <v>1</v>
      </c>
      <c r="K2258" s="25">
        <v>1</v>
      </c>
      <c r="L2258" s="25">
        <f t="shared" si="360"/>
        <v>0</v>
      </c>
      <c r="M2258" s="25" t="s">
        <v>3314</v>
      </c>
      <c r="N2258" s="34">
        <v>45902</v>
      </c>
      <c r="O2258" s="41">
        <v>20733.75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42"/>
      <c r="U2258" s="25" t="s">
        <v>19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2778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3261</v>
      </c>
      <c r="J2259" s="25">
        <v>1</v>
      </c>
      <c r="K2259" s="25">
        <v>1</v>
      </c>
      <c r="L2259" s="25">
        <f t="shared" si="360"/>
        <v>0</v>
      </c>
      <c r="M2259" s="25" t="s">
        <v>3284</v>
      </c>
      <c r="N2259" s="34">
        <v>45899</v>
      </c>
      <c r="O2259" s="41">
        <v>10490.4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42"/>
      <c r="U2259" s="25" t="s">
        <v>19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2778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3262</v>
      </c>
      <c r="J2260" s="25">
        <v>1</v>
      </c>
      <c r="K2260" s="25">
        <v>1</v>
      </c>
      <c r="L2260" s="25">
        <f t="shared" si="360"/>
        <v>0</v>
      </c>
      <c r="M2260" s="25" t="s">
        <v>3302</v>
      </c>
      <c r="N2260" s="34">
        <v>45901</v>
      </c>
      <c r="O2260" s="41">
        <v>0</v>
      </c>
      <c r="P2260" s="25" t="s">
        <v>2520</v>
      </c>
      <c r="Q2260" s="25" t="s">
        <v>3325</v>
      </c>
      <c r="R2260" s="25" t="s">
        <v>41</v>
      </c>
      <c r="S2260" s="3">
        <v>4</v>
      </c>
      <c r="T2260" s="42"/>
      <c r="U2260" s="25" t="s">
        <v>19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2778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3263</v>
      </c>
      <c r="J2261" s="25">
        <v>1</v>
      </c>
      <c r="K2261" s="25">
        <v>1</v>
      </c>
      <c r="L2261" s="25">
        <f t="shared" si="360"/>
        <v>0</v>
      </c>
      <c r="M2261" s="25" t="s">
        <v>3314</v>
      </c>
      <c r="N2261" s="34">
        <v>45902</v>
      </c>
      <c r="O2261" s="41">
        <v>24723.759999999998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42"/>
      <c r="U2261" s="25" t="s">
        <v>19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2778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2920</v>
      </c>
      <c r="J2262" s="25">
        <v>1</v>
      </c>
      <c r="K2262" s="25">
        <v>1</v>
      </c>
      <c r="L2262" s="25">
        <f t="shared" si="360"/>
        <v>0</v>
      </c>
      <c r="M2262" s="25" t="s">
        <v>3284</v>
      </c>
      <c r="N2262" s="34">
        <v>45899</v>
      </c>
      <c r="O2262" s="41">
        <v>7254</v>
      </c>
      <c r="P2262" s="25" t="s">
        <v>212</v>
      </c>
      <c r="Q2262" s="25">
        <v>58155038421</v>
      </c>
      <c r="R2262" s="25" t="s">
        <v>41</v>
      </c>
      <c r="S2262" s="3">
        <v>4</v>
      </c>
      <c r="T2262" s="42"/>
      <c r="U2262" s="25" t="s">
        <v>19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2778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83</v>
      </c>
      <c r="J2263" s="25">
        <v>2</v>
      </c>
      <c r="K2263" s="25">
        <v>2</v>
      </c>
      <c r="L2263" s="25">
        <f t="shared" si="360"/>
        <v>0</v>
      </c>
      <c r="M2263" s="25" t="s">
        <v>3314</v>
      </c>
      <c r="N2263" s="34">
        <v>45902</v>
      </c>
      <c r="O2263" s="41">
        <v>21945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42"/>
      <c r="U2263" s="25" t="s">
        <v>19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2778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3264</v>
      </c>
      <c r="J2264" s="25">
        <v>1</v>
      </c>
      <c r="K2264" s="25">
        <v>1</v>
      </c>
      <c r="L2264" s="25">
        <f t="shared" si="360"/>
        <v>0</v>
      </c>
      <c r="M2264" s="25" t="s">
        <v>2784</v>
      </c>
      <c r="N2264" s="34">
        <v>45898</v>
      </c>
      <c r="O2264" s="41">
        <v>43245</v>
      </c>
      <c r="P2264" s="25" t="s">
        <v>626</v>
      </c>
      <c r="Q2264" s="25" t="s">
        <v>2078</v>
      </c>
      <c r="R2264" s="25" t="s">
        <v>638</v>
      </c>
      <c r="S2264" s="3">
        <v>4</v>
      </c>
      <c r="T2264" s="42" t="s">
        <v>2785</v>
      </c>
      <c r="U2264" s="25" t="s">
        <v>19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2778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2940</v>
      </c>
      <c r="J2265" s="25">
        <v>1</v>
      </c>
      <c r="K2265" s="25">
        <v>1</v>
      </c>
      <c r="L2265" s="25">
        <f t="shared" si="360"/>
        <v>0</v>
      </c>
      <c r="M2265" s="25" t="s">
        <v>3314</v>
      </c>
      <c r="N2265" s="34">
        <v>45902</v>
      </c>
      <c r="O2265" s="41">
        <v>19807.5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42"/>
      <c r="U2265" s="25" t="s">
        <v>19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2778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217</v>
      </c>
      <c r="J2266" s="25">
        <v>1</v>
      </c>
      <c r="K2266" s="25">
        <v>1</v>
      </c>
      <c r="L2266" s="25">
        <f t="shared" si="360"/>
        <v>0</v>
      </c>
      <c r="M2266" s="25" t="s">
        <v>2782</v>
      </c>
      <c r="N2266" s="34">
        <v>45898</v>
      </c>
      <c r="O2266" s="41">
        <v>19380</v>
      </c>
      <c r="P2266" s="25" t="s">
        <v>214</v>
      </c>
      <c r="Q2266" s="25" t="s">
        <v>1131</v>
      </c>
      <c r="R2266" s="25" t="s">
        <v>1131</v>
      </c>
      <c r="S2266" s="3">
        <v>4</v>
      </c>
      <c r="T2266" s="42"/>
      <c r="U2266" s="25" t="s">
        <v>19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2778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1830</v>
      </c>
      <c r="J2267" s="25">
        <v>1</v>
      </c>
      <c r="K2267" s="25">
        <v>1</v>
      </c>
      <c r="L2267" s="25">
        <f t="shared" si="360"/>
        <v>0</v>
      </c>
      <c r="M2267" s="25" t="s">
        <v>3314</v>
      </c>
      <c r="N2267" s="34">
        <v>45902</v>
      </c>
      <c r="O2267" s="41">
        <v>20805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42"/>
      <c r="U2267" s="25" t="s">
        <v>19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2778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3265</v>
      </c>
      <c r="J2268" s="25">
        <v>1</v>
      </c>
      <c r="K2268" s="25">
        <v>1</v>
      </c>
      <c r="L2268" s="25">
        <f t="shared" si="360"/>
        <v>0</v>
      </c>
      <c r="M2268" s="25" t="s">
        <v>3314</v>
      </c>
      <c r="N2268" s="34">
        <v>45902</v>
      </c>
      <c r="O2268" s="41">
        <v>3562.5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42"/>
      <c r="U2268" s="25" t="s">
        <v>19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2778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3266</v>
      </c>
      <c r="J2269" s="25">
        <v>1</v>
      </c>
      <c r="K2269" s="25">
        <v>1</v>
      </c>
      <c r="L2269" s="25">
        <f t="shared" si="360"/>
        <v>0</v>
      </c>
      <c r="M2269" s="25" t="s">
        <v>3288</v>
      </c>
      <c r="N2269" s="34">
        <v>45899</v>
      </c>
      <c r="O2269" s="41">
        <v>10230</v>
      </c>
      <c r="P2269" s="25" t="s">
        <v>2052</v>
      </c>
      <c r="Q2269" s="25">
        <v>58155031992</v>
      </c>
      <c r="R2269" s="25" t="s">
        <v>41</v>
      </c>
      <c r="S2269" s="3">
        <v>4</v>
      </c>
      <c r="T2269" s="42"/>
      <c r="U2269" s="25" t="s">
        <v>19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2778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3078</v>
      </c>
      <c r="J2270" s="25">
        <v>2</v>
      </c>
      <c r="K2270" s="25">
        <v>2</v>
      </c>
      <c r="L2270" s="25">
        <f t="shared" si="360"/>
        <v>0</v>
      </c>
      <c r="M2270" s="25" t="s">
        <v>3315</v>
      </c>
      <c r="N2270" s="34">
        <v>45902</v>
      </c>
      <c r="O2270" s="41">
        <v>53633.1</v>
      </c>
      <c r="P2270" s="25" t="s">
        <v>654</v>
      </c>
      <c r="Q2270" s="25" t="s">
        <v>2078</v>
      </c>
      <c r="R2270" s="25" t="s">
        <v>638</v>
      </c>
      <c r="S2270" s="3">
        <v>4</v>
      </c>
      <c r="T2270" s="42"/>
      <c r="U2270" s="25" t="s">
        <v>19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2778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3267</v>
      </c>
      <c r="J2271" s="25">
        <v>1</v>
      </c>
      <c r="K2271" s="25">
        <v>1</v>
      </c>
      <c r="L2271" s="25">
        <f t="shared" si="360"/>
        <v>0</v>
      </c>
      <c r="M2271" s="25" t="s">
        <v>3314</v>
      </c>
      <c r="N2271" s="34">
        <v>45902</v>
      </c>
      <c r="O2271" s="41">
        <v>30993.75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42"/>
      <c r="U2271" s="25" t="s">
        <v>19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2778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3092</v>
      </c>
      <c r="J2272" s="25">
        <v>2</v>
      </c>
      <c r="K2272" s="25">
        <v>2</v>
      </c>
      <c r="L2272" s="25">
        <f t="shared" si="360"/>
        <v>0</v>
      </c>
      <c r="M2272" s="25" t="s">
        <v>3315</v>
      </c>
      <c r="N2272" s="34">
        <v>45902</v>
      </c>
      <c r="O2272" s="41">
        <v>46165.2</v>
      </c>
      <c r="P2272" s="25" t="s">
        <v>654</v>
      </c>
      <c r="Q2272" s="25" t="s">
        <v>2078</v>
      </c>
      <c r="R2272" s="25" t="s">
        <v>638</v>
      </c>
      <c r="S2272" s="3">
        <v>4</v>
      </c>
      <c r="T2272" s="42"/>
      <c r="U2272" s="25" t="s">
        <v>19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2778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3268</v>
      </c>
      <c r="J2273" s="25">
        <v>1</v>
      </c>
      <c r="K2273" s="25">
        <v>1</v>
      </c>
      <c r="L2273" s="25">
        <f t="shared" si="360"/>
        <v>0</v>
      </c>
      <c r="M2273" s="25" t="s">
        <v>3530</v>
      </c>
      <c r="N2273" s="34">
        <v>45913</v>
      </c>
      <c r="O2273" s="41">
        <v>12444</v>
      </c>
      <c r="P2273" s="25" t="s">
        <v>630</v>
      </c>
      <c r="Q2273" s="25">
        <v>58155619712</v>
      </c>
      <c r="R2273" s="25" t="s">
        <v>41</v>
      </c>
      <c r="S2273" s="3">
        <v>4</v>
      </c>
      <c r="T2273" s="42"/>
      <c r="U2273" s="25" t="s">
        <v>19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2778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2855</v>
      </c>
      <c r="J2274" s="25">
        <v>1</v>
      </c>
      <c r="K2274" s="25">
        <v>1</v>
      </c>
      <c r="L2274" s="25">
        <f t="shared" si="360"/>
        <v>0</v>
      </c>
      <c r="M2274" s="25" t="s">
        <v>3314</v>
      </c>
      <c r="N2274" s="34">
        <v>45902</v>
      </c>
      <c r="O2274" s="41">
        <v>18311.25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42"/>
      <c r="U2274" s="25" t="s">
        <v>19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2778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3269</v>
      </c>
      <c r="J2275" s="25">
        <v>1</v>
      </c>
      <c r="K2275" s="25">
        <v>1</v>
      </c>
      <c r="L2275" s="25">
        <f t="shared" si="360"/>
        <v>0</v>
      </c>
      <c r="M2275" s="25" t="s">
        <v>3314</v>
      </c>
      <c r="N2275" s="34">
        <v>45902</v>
      </c>
      <c r="O2275" s="41">
        <v>27217.5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42"/>
      <c r="U2275" s="25" t="s">
        <v>19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2778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3270</v>
      </c>
      <c r="J2276" s="25">
        <v>1</v>
      </c>
      <c r="K2276" s="25">
        <v>1</v>
      </c>
      <c r="L2276" s="25">
        <f t="shared" si="360"/>
        <v>0</v>
      </c>
      <c r="M2276" s="25" t="s">
        <v>3314</v>
      </c>
      <c r="N2276" s="34">
        <v>45902</v>
      </c>
      <c r="O2276" s="41">
        <v>26362.5</v>
      </c>
      <c r="P2276" s="25" t="s">
        <v>255</v>
      </c>
      <c r="Q2276" s="25" t="s">
        <v>2078</v>
      </c>
      <c r="R2276" s="25" t="s">
        <v>849</v>
      </c>
      <c r="S2276" s="3">
        <v>4</v>
      </c>
      <c r="T2276" s="42"/>
      <c r="U2276" s="25" t="s">
        <v>19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2778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3271</v>
      </c>
      <c r="J2277" s="25">
        <v>1</v>
      </c>
      <c r="K2277" s="25">
        <v>1</v>
      </c>
      <c r="L2277" s="25">
        <f t="shared" si="360"/>
        <v>0</v>
      </c>
      <c r="M2277" s="25" t="s">
        <v>3285</v>
      </c>
      <c r="N2277" s="34">
        <v>45899</v>
      </c>
      <c r="O2277" s="41">
        <v>45244.5</v>
      </c>
      <c r="P2277" s="25" t="s">
        <v>893</v>
      </c>
      <c r="Q2277" s="25">
        <v>58155037286</v>
      </c>
      <c r="R2277" s="25" t="s">
        <v>41</v>
      </c>
      <c r="S2277" s="3">
        <v>4</v>
      </c>
      <c r="T2277" s="42"/>
      <c r="U2277" s="25" t="s">
        <v>19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2778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3153</v>
      </c>
      <c r="J2278" s="25">
        <v>1</v>
      </c>
      <c r="K2278" s="25">
        <v>1</v>
      </c>
      <c r="L2278" s="25">
        <f t="shared" si="360"/>
        <v>0</v>
      </c>
      <c r="M2278" s="25" t="s">
        <v>3314</v>
      </c>
      <c r="N2278" s="34">
        <v>45902</v>
      </c>
      <c r="O2278" s="41">
        <v>22800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42"/>
      <c r="U2278" s="25" t="s">
        <v>19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2778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3095</v>
      </c>
      <c r="J2279" s="25">
        <v>2</v>
      </c>
      <c r="K2279" s="25">
        <v>2</v>
      </c>
      <c r="L2279" s="25">
        <f t="shared" si="360"/>
        <v>0</v>
      </c>
      <c r="M2279" s="25" t="s">
        <v>3315</v>
      </c>
      <c r="N2279" s="34">
        <v>45902</v>
      </c>
      <c r="O2279" s="41">
        <v>42997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42"/>
      <c r="U2279" s="25" t="s">
        <v>19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2778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2853</v>
      </c>
      <c r="J2280" s="25">
        <v>2</v>
      </c>
      <c r="K2280" s="25">
        <v>2</v>
      </c>
      <c r="L2280" s="25">
        <f t="shared" si="360"/>
        <v>0</v>
      </c>
      <c r="M2280" s="25" t="s">
        <v>3315</v>
      </c>
      <c r="N2280" s="34">
        <v>45902</v>
      </c>
      <c r="O2280" s="41">
        <v>43675.9</v>
      </c>
      <c r="P2280" s="25" t="s">
        <v>654</v>
      </c>
      <c r="Q2280" s="25" t="s">
        <v>2078</v>
      </c>
      <c r="R2280" s="25" t="s">
        <v>638</v>
      </c>
      <c r="S2280" s="3">
        <v>4</v>
      </c>
      <c r="T2280" s="42"/>
      <c r="U2280" s="25" t="s">
        <v>19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2778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3272</v>
      </c>
      <c r="J2281" s="25">
        <v>1</v>
      </c>
      <c r="K2281" s="25">
        <v>1</v>
      </c>
      <c r="L2281" s="25">
        <f t="shared" si="360"/>
        <v>0</v>
      </c>
      <c r="M2281" s="25" t="s">
        <v>3284</v>
      </c>
      <c r="N2281" s="34">
        <v>45899</v>
      </c>
      <c r="O2281" s="41">
        <v>9932.4</v>
      </c>
      <c r="P2281" s="25" t="s">
        <v>212</v>
      </c>
      <c r="Q2281" s="25">
        <v>58155038421</v>
      </c>
      <c r="R2281" s="25" t="s">
        <v>41</v>
      </c>
      <c r="S2281" s="3">
        <v>4</v>
      </c>
      <c r="T2281" s="42"/>
      <c r="U2281" s="25" t="s">
        <v>19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2778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3223</v>
      </c>
      <c r="J2282" s="25">
        <v>1</v>
      </c>
      <c r="K2282" s="25">
        <v>1</v>
      </c>
      <c r="L2282" s="25">
        <f t="shared" si="360"/>
        <v>0</v>
      </c>
      <c r="M2282" s="25" t="s">
        <v>3290</v>
      </c>
      <c r="N2282" s="34">
        <v>45899</v>
      </c>
      <c r="O2282" s="41">
        <v>19158</v>
      </c>
      <c r="P2282" s="25" t="s">
        <v>2052</v>
      </c>
      <c r="Q2282" s="25">
        <v>58155031992</v>
      </c>
      <c r="R2282" s="25" t="s">
        <v>41</v>
      </c>
      <c r="S2282" s="3">
        <v>4</v>
      </c>
      <c r="T2282" s="42"/>
      <c r="U2282" s="25" t="s">
        <v>19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2778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1696</v>
      </c>
      <c r="J2283" s="25">
        <v>1</v>
      </c>
      <c r="K2283" s="25">
        <v>1</v>
      </c>
      <c r="L2283" s="25">
        <f t="shared" si="360"/>
        <v>0</v>
      </c>
      <c r="M2283" s="25" t="s">
        <v>3314</v>
      </c>
      <c r="N2283" s="34">
        <v>45902</v>
      </c>
      <c r="O2283" s="41">
        <v>20520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42"/>
      <c r="U2283" s="25" t="s">
        <v>19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2778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3273</v>
      </c>
      <c r="J2284" s="25">
        <v>1</v>
      </c>
      <c r="K2284" s="25">
        <v>1</v>
      </c>
      <c r="L2284" s="25">
        <f t="shared" si="360"/>
        <v>0</v>
      </c>
      <c r="M2284" s="25" t="s">
        <v>3314</v>
      </c>
      <c r="N2284" s="34">
        <v>45902</v>
      </c>
      <c r="O2284" s="41">
        <v>18881.25</v>
      </c>
      <c r="P2284" s="25" t="s">
        <v>255</v>
      </c>
      <c r="Q2284" s="25" t="s">
        <v>2078</v>
      </c>
      <c r="R2284" s="25" t="s">
        <v>849</v>
      </c>
      <c r="S2284" s="3">
        <v>4</v>
      </c>
      <c r="T2284" s="42"/>
      <c r="U2284" s="25" t="s">
        <v>19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2778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3274</v>
      </c>
      <c r="J2285" s="25">
        <v>1</v>
      </c>
      <c r="K2285" s="25">
        <v>1</v>
      </c>
      <c r="L2285" s="25">
        <f t="shared" si="360"/>
        <v>0</v>
      </c>
      <c r="M2285" s="25" t="s">
        <v>3530</v>
      </c>
      <c r="N2285" s="34">
        <v>45913</v>
      </c>
      <c r="O2285" s="41">
        <v>14892</v>
      </c>
      <c r="P2285" s="25" t="s">
        <v>630</v>
      </c>
      <c r="Q2285" s="25">
        <v>58155619712</v>
      </c>
      <c r="R2285" s="25" t="s">
        <v>41</v>
      </c>
      <c r="S2285" s="3">
        <v>4</v>
      </c>
      <c r="T2285" s="42"/>
      <c r="U2285" s="25" t="s">
        <v>19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2778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3275</v>
      </c>
      <c r="J2286" s="25">
        <v>2</v>
      </c>
      <c r="K2286" s="25">
        <v>2</v>
      </c>
      <c r="L2286" s="25">
        <f t="shared" si="360"/>
        <v>0</v>
      </c>
      <c r="M2286" s="25" t="s">
        <v>3314</v>
      </c>
      <c r="N2286" s="34">
        <v>45902</v>
      </c>
      <c r="O2286" s="41">
        <v>47737.5</v>
      </c>
      <c r="P2286" s="25" t="s">
        <v>255</v>
      </c>
      <c r="Q2286" s="25" t="s">
        <v>2078</v>
      </c>
      <c r="R2286" s="25" t="s">
        <v>849</v>
      </c>
      <c r="S2286" s="3">
        <v>4</v>
      </c>
      <c r="T2286" s="42"/>
      <c r="U2286" s="25" t="s">
        <v>19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2778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3102</v>
      </c>
      <c r="J2287" s="25">
        <v>1</v>
      </c>
      <c r="K2287" s="25">
        <v>1</v>
      </c>
      <c r="L2287" s="25">
        <f t="shared" si="360"/>
        <v>0</v>
      </c>
      <c r="M2287" s="25" t="s">
        <v>3530</v>
      </c>
      <c r="N2287" s="34">
        <v>45913</v>
      </c>
      <c r="O2287" s="41">
        <v>9384</v>
      </c>
      <c r="P2287" s="25" t="s">
        <v>630</v>
      </c>
      <c r="Q2287" s="25">
        <v>58155619712</v>
      </c>
      <c r="R2287" s="25" t="s">
        <v>41</v>
      </c>
      <c r="S2287" s="3">
        <v>4</v>
      </c>
      <c r="T2287" s="42"/>
      <c r="U2287" s="25" t="s">
        <v>19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2778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230</v>
      </c>
      <c r="J2288" s="25">
        <v>1</v>
      </c>
      <c r="K2288" s="25">
        <v>1</v>
      </c>
      <c r="L2288" s="25">
        <f t="shared" si="360"/>
        <v>0</v>
      </c>
      <c r="M2288" s="25" t="s">
        <v>2783</v>
      </c>
      <c r="N2288" s="34">
        <v>45898</v>
      </c>
      <c r="O2288" s="41">
        <v>3990</v>
      </c>
      <c r="P2288" s="25" t="s">
        <v>214</v>
      </c>
      <c r="Q2288" s="25" t="s">
        <v>1131</v>
      </c>
      <c r="R2288" s="25" t="s">
        <v>1131</v>
      </c>
      <c r="S2288" s="3">
        <v>4</v>
      </c>
      <c r="T2288" s="42"/>
      <c r="U2288" s="25" t="s">
        <v>19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2778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1837</v>
      </c>
      <c r="J2289" s="25">
        <v>1</v>
      </c>
      <c r="K2289" s="25">
        <v>1</v>
      </c>
      <c r="L2289" s="25">
        <f t="shared" si="360"/>
        <v>0</v>
      </c>
      <c r="M2289" s="25" t="s">
        <v>3287</v>
      </c>
      <c r="N2289" s="34">
        <v>45899</v>
      </c>
      <c r="O2289" s="41">
        <v>10788</v>
      </c>
      <c r="P2289" s="25" t="s">
        <v>631</v>
      </c>
      <c r="Q2289" s="25">
        <v>58155037496</v>
      </c>
      <c r="R2289" s="25" t="s">
        <v>41</v>
      </c>
      <c r="S2289" s="3">
        <v>4</v>
      </c>
      <c r="T2289" s="42"/>
      <c r="U2289" s="25" t="s">
        <v>19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2778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15</v>
      </c>
      <c r="J2290" s="25">
        <v>1</v>
      </c>
      <c r="K2290" s="25">
        <v>1</v>
      </c>
      <c r="L2290" s="25">
        <f t="shared" si="360"/>
        <v>0</v>
      </c>
      <c r="M2290" s="25" t="s">
        <v>3290</v>
      </c>
      <c r="N2290" s="34">
        <v>45899</v>
      </c>
      <c r="O2290" s="41">
        <v>2790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42"/>
      <c r="U2290" s="25" t="s">
        <v>19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2778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2808</v>
      </c>
      <c r="J2291" s="25">
        <v>1</v>
      </c>
      <c r="K2291" s="25">
        <v>1</v>
      </c>
      <c r="L2291" s="25">
        <f t="shared" si="360"/>
        <v>0</v>
      </c>
      <c r="M2291" s="25" t="s">
        <v>3290</v>
      </c>
      <c r="N2291" s="34">
        <v>45899</v>
      </c>
      <c r="O2291" s="41">
        <v>21297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42"/>
      <c r="U2291" s="25" t="s">
        <v>19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2778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1270</v>
      </c>
      <c r="J2292" s="25">
        <v>2</v>
      </c>
      <c r="K2292" s="25">
        <v>2</v>
      </c>
      <c r="L2292" s="25">
        <f t="shared" si="360"/>
        <v>0</v>
      </c>
      <c r="M2292" s="25" t="s">
        <v>3314</v>
      </c>
      <c r="N2292" s="34">
        <v>45902</v>
      </c>
      <c r="O2292" s="41">
        <v>47737.5</v>
      </c>
      <c r="P2292" s="25" t="s">
        <v>255</v>
      </c>
      <c r="Q2292" s="25" t="s">
        <v>2078</v>
      </c>
      <c r="R2292" s="25" t="s">
        <v>849</v>
      </c>
      <c r="S2292" s="3">
        <v>-20</v>
      </c>
      <c r="T2292" s="42"/>
      <c r="U2292" s="25" t="s">
        <v>19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2778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2899</v>
      </c>
      <c r="J2293" s="25">
        <v>1</v>
      </c>
      <c r="K2293" s="25">
        <v>1</v>
      </c>
      <c r="L2293" s="25">
        <f t="shared" si="360"/>
        <v>0</v>
      </c>
      <c r="M2293" s="25" t="s">
        <v>3293</v>
      </c>
      <c r="N2293" s="34">
        <v>45899</v>
      </c>
      <c r="O2293" s="41">
        <v>0</v>
      </c>
      <c r="P2293" s="25" t="s">
        <v>841</v>
      </c>
      <c r="Q2293" s="25">
        <v>58155032191</v>
      </c>
      <c r="R2293" s="25" t="s">
        <v>41</v>
      </c>
      <c r="S2293" s="3">
        <v>-20</v>
      </c>
      <c r="T2293" s="42"/>
      <c r="U2293" s="25" t="s">
        <v>19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2778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3197</v>
      </c>
      <c r="J2294" s="25">
        <v>1</v>
      </c>
      <c r="K2294" s="25">
        <v>1</v>
      </c>
      <c r="L2294" s="25">
        <f t="shared" si="360"/>
        <v>0</v>
      </c>
      <c r="M2294" s="25" t="s">
        <v>3290</v>
      </c>
      <c r="N2294" s="34">
        <v>45899</v>
      </c>
      <c r="O2294" s="41">
        <v>23994</v>
      </c>
      <c r="P2294" s="25" t="s">
        <v>2052</v>
      </c>
      <c r="Q2294" s="25">
        <v>58155031992</v>
      </c>
      <c r="R2294" s="25" t="s">
        <v>41</v>
      </c>
      <c r="S2294" s="3">
        <v>4</v>
      </c>
      <c r="T2294" s="42"/>
      <c r="U2294" s="25" t="s">
        <v>19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2778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1615</v>
      </c>
      <c r="J2295" s="25">
        <v>4</v>
      </c>
      <c r="K2295" s="25">
        <v>4</v>
      </c>
      <c r="L2295" s="25">
        <f t="shared" si="360"/>
        <v>0</v>
      </c>
      <c r="M2295" s="25" t="s">
        <v>3314</v>
      </c>
      <c r="N2295" s="34">
        <v>45902</v>
      </c>
      <c r="O2295" s="41">
        <v>78660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42"/>
      <c r="U2295" s="25" t="s">
        <v>19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2778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1615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3313</v>
      </c>
      <c r="N2296" s="34">
        <v>45902</v>
      </c>
      <c r="O2296" s="41">
        <v>23598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42"/>
      <c r="U2296" s="25" t="s">
        <v>19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2778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3276</v>
      </c>
      <c r="J2297" s="25">
        <v>2</v>
      </c>
      <c r="K2297" s="25">
        <v>2</v>
      </c>
      <c r="L2297" s="25">
        <f t="shared" si="374"/>
        <v>0</v>
      </c>
      <c r="M2297" s="25" t="s">
        <v>3302</v>
      </c>
      <c r="N2297" s="34">
        <v>45901</v>
      </c>
      <c r="O2297" s="41">
        <v>0</v>
      </c>
      <c r="P2297" s="25" t="s">
        <v>2520</v>
      </c>
      <c r="Q2297" s="25" t="s">
        <v>3325</v>
      </c>
      <c r="R2297" s="25" t="s">
        <v>41</v>
      </c>
      <c r="S2297" s="3">
        <v>4</v>
      </c>
      <c r="T2297" s="42"/>
      <c r="U2297" s="25" t="s">
        <v>19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2778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3277</v>
      </c>
      <c r="J2298" s="25">
        <v>1</v>
      </c>
      <c r="K2298" s="25">
        <v>1</v>
      </c>
      <c r="L2298" s="25">
        <f t="shared" si="374"/>
        <v>0</v>
      </c>
      <c r="M2298" s="25" t="s">
        <v>3314</v>
      </c>
      <c r="N2298" s="34">
        <v>45902</v>
      </c>
      <c r="O2298" s="41">
        <v>61132.5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42"/>
      <c r="U2298" s="25" t="s">
        <v>19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2778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3278</v>
      </c>
      <c r="J2299" s="25">
        <v>1</v>
      </c>
      <c r="K2299" s="25">
        <v>1</v>
      </c>
      <c r="L2299" s="25">
        <f t="shared" si="374"/>
        <v>0</v>
      </c>
      <c r="M2299" s="25" t="s">
        <v>3314</v>
      </c>
      <c r="N2299" s="34">
        <v>45902</v>
      </c>
      <c r="O2299" s="41">
        <v>20235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42"/>
      <c r="U2299" s="25" t="s">
        <v>19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2778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1775</v>
      </c>
      <c r="J2300" s="25">
        <v>1</v>
      </c>
      <c r="K2300" s="25">
        <v>1</v>
      </c>
      <c r="L2300" s="25">
        <f t="shared" si="374"/>
        <v>0</v>
      </c>
      <c r="M2300" s="25" t="s">
        <v>3314</v>
      </c>
      <c r="N2300" s="34">
        <v>45902</v>
      </c>
      <c r="O2300" s="41">
        <v>27217.5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42"/>
      <c r="U2300" s="25" t="s">
        <v>19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2778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1619</v>
      </c>
      <c r="J2301" s="25">
        <v>2</v>
      </c>
      <c r="K2301" s="25">
        <v>2</v>
      </c>
      <c r="L2301" s="25">
        <f t="shared" si="374"/>
        <v>0</v>
      </c>
      <c r="M2301" s="25" t="s">
        <v>3314</v>
      </c>
      <c r="N2301" s="34">
        <v>45902</v>
      </c>
      <c r="O2301" s="41">
        <v>34770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42"/>
      <c r="U2301" s="25" t="s">
        <v>19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2778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1525</v>
      </c>
      <c r="J2302" s="25">
        <v>2</v>
      </c>
      <c r="K2302" s="25">
        <v>2</v>
      </c>
      <c r="L2302" s="25">
        <f t="shared" si="374"/>
        <v>0</v>
      </c>
      <c r="M2302" s="25" t="s">
        <v>3314</v>
      </c>
      <c r="N2302" s="34">
        <v>45902</v>
      </c>
      <c r="O2302" s="41">
        <v>40755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42"/>
      <c r="U2302" s="25" t="s">
        <v>19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2778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3000</v>
      </c>
      <c r="J2303" s="25">
        <v>1</v>
      </c>
      <c r="K2303" s="25">
        <v>1</v>
      </c>
      <c r="L2303" s="25">
        <f t="shared" si="374"/>
        <v>0</v>
      </c>
      <c r="M2303" s="25" t="s">
        <v>3314</v>
      </c>
      <c r="N2303" s="34">
        <v>45902</v>
      </c>
      <c r="O2303" s="41">
        <v>14677.5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42"/>
      <c r="U2303" s="25" t="s">
        <v>19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2778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3053</v>
      </c>
      <c r="J2304" s="25">
        <v>1</v>
      </c>
      <c r="K2304" s="25">
        <v>1</v>
      </c>
      <c r="L2304" s="25">
        <f t="shared" si="374"/>
        <v>0</v>
      </c>
      <c r="M2304" s="25" t="s">
        <v>3362</v>
      </c>
      <c r="N2304" s="34">
        <v>45905</v>
      </c>
      <c r="O2304" s="41">
        <v>33363.75</v>
      </c>
      <c r="P2304" s="25" t="s">
        <v>903</v>
      </c>
      <c r="Q2304" s="25" t="s">
        <v>2078</v>
      </c>
      <c r="R2304" s="25" t="s">
        <v>849</v>
      </c>
      <c r="S2304" s="3">
        <v>4</v>
      </c>
      <c r="T2304" s="42"/>
      <c r="U2304" s="25" t="s">
        <v>19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2778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374"/>
        <v>0</v>
      </c>
      <c r="M2305" s="25" t="s">
        <v>3313</v>
      </c>
      <c r="N2305" s="34">
        <v>45902</v>
      </c>
      <c r="O2305" s="41">
        <v>33858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42"/>
      <c r="U2305" s="25" t="s">
        <v>19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2778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3279</v>
      </c>
      <c r="J2306" s="25">
        <v>1</v>
      </c>
      <c r="K2306" s="25">
        <v>1</v>
      </c>
      <c r="L2306" s="25">
        <f t="shared" si="374"/>
        <v>0</v>
      </c>
      <c r="M2306" s="25" t="s">
        <v>3314</v>
      </c>
      <c r="N2306" s="34">
        <v>45902</v>
      </c>
      <c r="O2306" s="41">
        <v>28215</v>
      </c>
      <c r="P2306" s="25" t="s">
        <v>255</v>
      </c>
      <c r="Q2306" s="25" t="s">
        <v>2078</v>
      </c>
      <c r="R2306" s="25" t="s">
        <v>849</v>
      </c>
      <c r="S2306" s="3">
        <v>4</v>
      </c>
      <c r="T2306" s="42"/>
      <c r="U2306" s="25" t="s">
        <v>19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2778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3280</v>
      </c>
      <c r="J2307" s="25">
        <v>1</v>
      </c>
      <c r="K2307" s="25">
        <v>1</v>
      </c>
      <c r="L2307" s="25">
        <f t="shared" si="374"/>
        <v>0</v>
      </c>
      <c r="M2307" s="25" t="s">
        <v>3314</v>
      </c>
      <c r="N2307" s="34">
        <v>45902</v>
      </c>
      <c r="O2307" s="41">
        <v>7980</v>
      </c>
      <c r="P2307" s="25" t="s">
        <v>255</v>
      </c>
      <c r="Q2307" s="25" t="s">
        <v>2078</v>
      </c>
      <c r="R2307" s="25" t="s">
        <v>849</v>
      </c>
      <c r="S2307" s="3">
        <v>-20</v>
      </c>
      <c r="T2307" s="42"/>
      <c r="U2307" s="25" t="s">
        <v>19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2793</v>
      </c>
      <c r="I2308" s="25" t="s">
        <v>4149</v>
      </c>
      <c r="J2308" s="25">
        <v>4</v>
      </c>
      <c r="K2308" s="25">
        <v>4</v>
      </c>
      <c r="L2308" s="25">
        <f t="shared" si="374"/>
        <v>0</v>
      </c>
      <c r="M2308" s="25" t="s">
        <v>3316</v>
      </c>
      <c r="N2308" s="34">
        <v>45902</v>
      </c>
      <c r="O2308" s="41">
        <v>84000</v>
      </c>
      <c r="P2308" s="25" t="s">
        <v>17</v>
      </c>
      <c r="Q2308" s="25" t="s">
        <v>2078</v>
      </c>
      <c r="R2308" s="25" t="s">
        <v>638</v>
      </c>
      <c r="S2308" s="3">
        <v>-20</v>
      </c>
      <c r="T2308" s="42"/>
      <c r="U2308" s="25" t="s">
        <v>2033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664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3528</v>
      </c>
      <c r="N2309" s="34">
        <v>45913</v>
      </c>
      <c r="O2309" s="41">
        <v>34580</v>
      </c>
      <c r="P2309" s="25" t="s">
        <v>630</v>
      </c>
      <c r="Q2309" s="25">
        <v>58155619712</v>
      </c>
      <c r="R2309" s="25" t="s">
        <v>41</v>
      </c>
      <c r="S2309" s="3" t="s">
        <v>2794</v>
      </c>
      <c r="T2309" s="42"/>
      <c r="U2309" s="25" t="s">
        <v>2033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3295</v>
      </c>
      <c r="I2310" s="25" t="s">
        <v>4385</v>
      </c>
      <c r="J2310" s="25">
        <v>1</v>
      </c>
      <c r="K2310" s="25">
        <v>1</v>
      </c>
      <c r="L2310" s="25">
        <f t="shared" si="374"/>
        <v>0</v>
      </c>
      <c r="M2310" s="25" t="s">
        <v>3317</v>
      </c>
      <c r="N2310" s="34">
        <v>45902</v>
      </c>
      <c r="O2310" s="41">
        <v>12642</v>
      </c>
      <c r="P2310" s="25" t="s">
        <v>2076</v>
      </c>
      <c r="Q2310" s="25">
        <v>58155186375</v>
      </c>
      <c r="R2310" s="25" t="s">
        <v>41</v>
      </c>
      <c r="S2310" s="3">
        <v>4</v>
      </c>
      <c r="T2310" s="42"/>
      <c r="U2310" s="25" t="s">
        <v>424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435</v>
      </c>
      <c r="I2311" s="25" t="s">
        <v>4386</v>
      </c>
      <c r="J2311" s="25">
        <v>1</v>
      </c>
      <c r="K2311" s="25">
        <v>1</v>
      </c>
      <c r="L2311" s="25">
        <f t="shared" si="374"/>
        <v>0</v>
      </c>
      <c r="M2311" s="25" t="s">
        <v>3318</v>
      </c>
      <c r="N2311" s="34">
        <v>45902</v>
      </c>
      <c r="O2311" s="41">
        <v>17272.5</v>
      </c>
      <c r="P2311" s="25" t="s">
        <v>3296</v>
      </c>
      <c r="Q2311" s="25">
        <v>58155186213</v>
      </c>
      <c r="R2311" s="25" t="s">
        <v>41</v>
      </c>
      <c r="S2311" s="3">
        <v>4</v>
      </c>
      <c r="T2311" s="42"/>
      <c r="U2311" s="25" t="s">
        <v>424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3457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3458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3459</v>
      </c>
      <c r="N2312" s="34">
        <v>45911</v>
      </c>
      <c r="O2312" s="41">
        <v>126000</v>
      </c>
      <c r="P2312" s="25" t="s">
        <v>2591</v>
      </c>
      <c r="Q2312" s="25" t="s">
        <v>2078</v>
      </c>
      <c r="R2312" s="25" t="s">
        <v>638</v>
      </c>
      <c r="S2312" s="3" t="s">
        <v>300</v>
      </c>
      <c r="T2312" s="42" t="s">
        <v>3460</v>
      </c>
      <c r="U2312" s="25" t="s">
        <v>2092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3305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3306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3326</v>
      </c>
      <c r="N2313" s="34">
        <v>45903</v>
      </c>
      <c r="O2313" s="41">
        <v>3675.75</v>
      </c>
      <c r="P2313" s="25" t="s">
        <v>461</v>
      </c>
      <c r="Q2313" s="25">
        <v>58155187661</v>
      </c>
      <c r="R2313" s="25" t="s">
        <v>41</v>
      </c>
      <c r="S2313" s="3">
        <v>-20</v>
      </c>
      <c r="T2313" s="42"/>
      <c r="U2313" s="25" t="s">
        <v>521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3305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3307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3332</v>
      </c>
      <c r="N2314" s="34">
        <v>45903</v>
      </c>
      <c r="O2314" s="41">
        <v>15362.75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42"/>
      <c r="U2314" s="25" t="s">
        <v>521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3305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3308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3332</v>
      </c>
      <c r="N2315" s="34">
        <v>45903</v>
      </c>
      <c r="O2315" s="41">
        <v>18190.25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42"/>
      <c r="U2315" s="25" t="s">
        <v>521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3309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3310</v>
      </c>
      <c r="I2316" s="25" t="s">
        <v>4150</v>
      </c>
      <c r="J2316" s="25">
        <v>3</v>
      </c>
      <c r="K2316" s="25">
        <v>3</v>
      </c>
      <c r="L2316" s="25">
        <f t="shared" si="374"/>
        <v>0</v>
      </c>
      <c r="M2316" s="25" t="s">
        <v>3423</v>
      </c>
      <c r="N2316" s="34">
        <v>45915</v>
      </c>
      <c r="O2316" s="41">
        <v>0</v>
      </c>
      <c r="P2316" s="25" t="s">
        <v>882</v>
      </c>
      <c r="Q2316" s="25">
        <v>58155694612</v>
      </c>
      <c r="R2316" s="25" t="s">
        <v>41</v>
      </c>
      <c r="S2316" s="3">
        <v>-20</v>
      </c>
      <c r="T2316" s="42" t="s">
        <v>3563</v>
      </c>
      <c r="U2316" s="25" t="s">
        <v>521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3311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3312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3333</v>
      </c>
      <c r="N2317" s="34">
        <v>45903</v>
      </c>
      <c r="O2317" s="41">
        <v>129303.75</v>
      </c>
      <c r="P2317" s="25" t="s">
        <v>43</v>
      </c>
      <c r="Q2317" s="25" t="s">
        <v>2078</v>
      </c>
      <c r="R2317" s="25" t="s">
        <v>638</v>
      </c>
      <c r="S2317" s="3">
        <v>-20</v>
      </c>
      <c r="T2317" s="42"/>
      <c r="U2317" s="25" t="s">
        <v>521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2354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3415</v>
      </c>
      <c r="N2318" s="34">
        <v>45906</v>
      </c>
      <c r="O2318" s="41">
        <v>200725</v>
      </c>
      <c r="P2318" s="25" t="s">
        <v>946</v>
      </c>
      <c r="Q2318" s="25">
        <v>58155319913</v>
      </c>
      <c r="R2318" s="25" t="s">
        <v>41</v>
      </c>
      <c r="S2318" s="3">
        <v>-20</v>
      </c>
      <c r="T2318" s="42"/>
      <c r="U2318" s="25" t="s">
        <v>2536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3321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3322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3336</v>
      </c>
      <c r="N2319" s="34">
        <v>45903</v>
      </c>
      <c r="O2319" s="41">
        <v>0</v>
      </c>
      <c r="P2319" s="25" t="s">
        <v>31</v>
      </c>
      <c r="Q2319" s="25" t="s">
        <v>2078</v>
      </c>
      <c r="R2319" s="25" t="s">
        <v>849</v>
      </c>
      <c r="S2319" s="3"/>
      <c r="T2319" s="42"/>
      <c r="U2319" s="25" t="s">
        <v>3323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3324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2751</v>
      </c>
      <c r="I2320" s="25" t="s">
        <v>4151</v>
      </c>
      <c r="J2320" s="25">
        <v>1</v>
      </c>
      <c r="K2320" s="25">
        <v>1</v>
      </c>
      <c r="L2320" s="25">
        <f t="shared" si="374"/>
        <v>0</v>
      </c>
      <c r="M2320" s="25" t="s">
        <v>3329</v>
      </c>
      <c r="N2320" s="34">
        <v>45903</v>
      </c>
      <c r="O2320" s="41">
        <v>43120.5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42"/>
      <c r="U2320" s="25" t="s">
        <v>321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3324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341</v>
      </c>
      <c r="I2321" s="25" t="s">
        <v>4152</v>
      </c>
      <c r="J2321" s="25">
        <v>1</v>
      </c>
      <c r="K2321" s="25">
        <v>1</v>
      </c>
      <c r="L2321" s="25">
        <f t="shared" si="374"/>
        <v>0</v>
      </c>
      <c r="M2321" s="25" t="s">
        <v>3329</v>
      </c>
      <c r="N2321" s="34">
        <v>45903</v>
      </c>
      <c r="O2321" s="41">
        <v>50872.5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42"/>
      <c r="U2321" s="25" t="s">
        <v>321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3324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2752</v>
      </c>
      <c r="I2322" s="25" t="s">
        <v>4153</v>
      </c>
      <c r="J2322" s="25">
        <v>1</v>
      </c>
      <c r="K2322" s="25">
        <v>1</v>
      </c>
      <c r="L2322" s="25">
        <f t="shared" si="374"/>
        <v>0</v>
      </c>
      <c r="M2322" s="25" t="s">
        <v>3330</v>
      </c>
      <c r="N2322" s="34">
        <v>45903</v>
      </c>
      <c r="O2322" s="41">
        <v>43120.5</v>
      </c>
      <c r="P2322" s="25" t="s">
        <v>255</v>
      </c>
      <c r="Q2322" s="25" t="s">
        <v>2078</v>
      </c>
      <c r="R2322" s="25" t="s">
        <v>849</v>
      </c>
      <c r="S2322" s="3">
        <v>-20</v>
      </c>
      <c r="T2322" s="42"/>
      <c r="U2322" s="25" t="s">
        <v>321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3324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2753</v>
      </c>
      <c r="I2323" s="25" t="s">
        <v>4154</v>
      </c>
      <c r="J2323" s="25">
        <v>1</v>
      </c>
      <c r="K2323" s="25">
        <v>1</v>
      </c>
      <c r="L2323" s="25">
        <f t="shared" si="374"/>
        <v>0</v>
      </c>
      <c r="M2323" s="25" t="s">
        <v>3370</v>
      </c>
      <c r="N2323" s="34">
        <v>45906</v>
      </c>
      <c r="O2323" s="41">
        <v>28735.35</v>
      </c>
      <c r="P2323" s="25" t="s">
        <v>296</v>
      </c>
      <c r="Q2323" s="25">
        <v>58155321394</v>
      </c>
      <c r="R2323" s="25" t="s">
        <v>41</v>
      </c>
      <c r="S2323" s="3">
        <v>-20</v>
      </c>
      <c r="T2323" s="42"/>
      <c r="U2323" s="25" t="s">
        <v>321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3324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2754</v>
      </c>
      <c r="I2324" s="25" t="s">
        <v>4155</v>
      </c>
      <c r="J2324" s="25">
        <v>1</v>
      </c>
      <c r="K2324" s="25">
        <v>1</v>
      </c>
      <c r="L2324" s="25">
        <f t="shared" si="374"/>
        <v>0</v>
      </c>
      <c r="M2324" s="25" t="s">
        <v>3410</v>
      </c>
      <c r="N2324" s="34">
        <v>45908</v>
      </c>
      <c r="O2324" s="41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42"/>
      <c r="U2324" s="25" t="s">
        <v>321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3324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2755</v>
      </c>
      <c r="I2325" s="25" t="s">
        <v>4155</v>
      </c>
      <c r="J2325" s="25">
        <v>1</v>
      </c>
      <c r="K2325" s="25">
        <v>1</v>
      </c>
      <c r="L2325" s="25">
        <f t="shared" si="374"/>
        <v>0</v>
      </c>
      <c r="M2325" s="25" t="s">
        <v>3410</v>
      </c>
      <c r="N2325" s="34">
        <v>45908</v>
      </c>
      <c r="O2325" s="41">
        <v>12164.99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42"/>
      <c r="U2325" s="25" t="s">
        <v>321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3324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2756</v>
      </c>
      <c r="I2326" s="25" t="s">
        <v>4156</v>
      </c>
      <c r="J2326" s="25">
        <v>1</v>
      </c>
      <c r="K2326" s="25">
        <v>1</v>
      </c>
      <c r="L2326" s="25">
        <f t="shared" si="374"/>
        <v>0</v>
      </c>
      <c r="M2326" s="25" t="s">
        <v>3410</v>
      </c>
      <c r="N2326" s="34">
        <v>45908</v>
      </c>
      <c r="O2326" s="41">
        <v>43120.5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42"/>
      <c r="U2326" s="25" t="s">
        <v>321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3324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2757</v>
      </c>
      <c r="I2327" s="25" t="s">
        <v>4157</v>
      </c>
      <c r="J2327" s="25">
        <v>1</v>
      </c>
      <c r="K2327" s="25">
        <v>1</v>
      </c>
      <c r="L2327" s="25">
        <f t="shared" si="374"/>
        <v>0</v>
      </c>
      <c r="M2327" s="25" t="s">
        <v>3410</v>
      </c>
      <c r="N2327" s="34">
        <v>45908</v>
      </c>
      <c r="O2327" s="41">
        <v>34947.79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42"/>
      <c r="U2327" s="25" t="s">
        <v>321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3324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2758</v>
      </c>
      <c r="I2328" s="25" t="s">
        <v>4158</v>
      </c>
      <c r="J2328" s="25">
        <v>1</v>
      </c>
      <c r="K2328" s="25">
        <v>1</v>
      </c>
      <c r="L2328" s="25">
        <f t="shared" si="374"/>
        <v>0</v>
      </c>
      <c r="M2328" s="25" t="s">
        <v>3410</v>
      </c>
      <c r="N2328" s="34">
        <v>45908</v>
      </c>
      <c r="O2328" s="41">
        <v>12164.99</v>
      </c>
      <c r="P2328" s="25" t="s">
        <v>2520</v>
      </c>
      <c r="Q2328" s="25" t="s">
        <v>3402</v>
      </c>
      <c r="R2328" s="25" t="s">
        <v>41</v>
      </c>
      <c r="S2328" s="3">
        <v>-20</v>
      </c>
      <c r="T2328" s="42"/>
      <c r="U2328" s="25" t="s">
        <v>321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3324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2759</v>
      </c>
      <c r="I2329" s="25" t="s">
        <v>4159</v>
      </c>
      <c r="J2329" s="25">
        <v>1</v>
      </c>
      <c r="K2329" s="25">
        <v>1</v>
      </c>
      <c r="L2329" s="25">
        <f t="shared" si="374"/>
        <v>0</v>
      </c>
      <c r="M2329" s="25" t="s">
        <v>3552</v>
      </c>
      <c r="N2329" s="34">
        <v>45915</v>
      </c>
      <c r="O2329" s="41">
        <v>111930</v>
      </c>
      <c r="P2329" s="25" t="s">
        <v>50</v>
      </c>
      <c r="Q2329" s="25" t="s">
        <v>637</v>
      </c>
      <c r="R2329" s="25" t="s">
        <v>638</v>
      </c>
      <c r="S2329" s="3">
        <v>-20</v>
      </c>
      <c r="T2329" s="42"/>
      <c r="U2329" s="25" t="s">
        <v>321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3324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2760</v>
      </c>
      <c r="I2330" s="25" t="s">
        <v>4160</v>
      </c>
      <c r="J2330" s="25">
        <v>2</v>
      </c>
      <c r="K2330" s="25">
        <v>2</v>
      </c>
      <c r="L2330" s="25">
        <f t="shared" si="374"/>
        <v>0</v>
      </c>
      <c r="M2330" s="25" t="s">
        <v>3328</v>
      </c>
      <c r="N2330" s="34">
        <v>45903</v>
      </c>
      <c r="O2330" s="41">
        <v>200925</v>
      </c>
      <c r="P2330" s="25" t="s">
        <v>320</v>
      </c>
      <c r="Q2330" s="25">
        <v>58155187355</v>
      </c>
      <c r="R2330" s="25" t="s">
        <v>41</v>
      </c>
      <c r="S2330" s="3">
        <v>-20</v>
      </c>
      <c r="T2330" s="42"/>
      <c r="U2330" s="25" t="s">
        <v>321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3324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2761</v>
      </c>
      <c r="I2331" s="25" t="s">
        <v>4161</v>
      </c>
      <c r="J2331" s="25">
        <v>1</v>
      </c>
      <c r="K2331" s="25">
        <v>1</v>
      </c>
      <c r="L2331" s="25">
        <f t="shared" si="374"/>
        <v>0</v>
      </c>
      <c r="M2331" s="25" t="s">
        <v>3346</v>
      </c>
      <c r="N2331" s="34">
        <v>45903</v>
      </c>
      <c r="O2331" s="41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42"/>
      <c r="U2331" s="25" t="s">
        <v>321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3324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2260</v>
      </c>
      <c r="I2332" s="25" t="s">
        <v>4145</v>
      </c>
      <c r="J2332" s="25">
        <v>1</v>
      </c>
      <c r="K2332" s="25">
        <v>1</v>
      </c>
      <c r="L2332" s="25">
        <f t="shared" si="374"/>
        <v>0</v>
      </c>
      <c r="M2332" s="25" t="s">
        <v>3346</v>
      </c>
      <c r="N2332" s="34">
        <v>45903</v>
      </c>
      <c r="O2332" s="41">
        <v>56070</v>
      </c>
      <c r="P2332" s="25" t="s">
        <v>946</v>
      </c>
      <c r="Q2332" s="25">
        <v>58155187042</v>
      </c>
      <c r="R2332" s="25" t="s">
        <v>41</v>
      </c>
      <c r="S2332" s="3">
        <v>-20</v>
      </c>
      <c r="T2332" s="42"/>
      <c r="U2332" s="25" t="s">
        <v>321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3324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2762</v>
      </c>
      <c r="I2333" s="25" t="s">
        <v>4145</v>
      </c>
      <c r="J2333" s="25">
        <v>2</v>
      </c>
      <c r="K2333" s="25">
        <v>2</v>
      </c>
      <c r="L2333" s="25">
        <f t="shared" si="374"/>
        <v>0</v>
      </c>
      <c r="M2333" s="25" t="s">
        <v>3562</v>
      </c>
      <c r="N2333" s="34">
        <v>45915</v>
      </c>
      <c r="O2333" s="41">
        <v>287363.03999999998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42" t="s">
        <v>3564</v>
      </c>
      <c r="U2333" s="25" t="s">
        <v>321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3324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2763</v>
      </c>
      <c r="I2334" s="25" t="s">
        <v>4162</v>
      </c>
      <c r="J2334" s="25">
        <v>1</v>
      </c>
      <c r="K2334" s="25">
        <v>1</v>
      </c>
      <c r="L2334" s="25">
        <f t="shared" si="374"/>
        <v>0</v>
      </c>
      <c r="M2334" s="25" t="s">
        <v>3562</v>
      </c>
      <c r="N2334" s="34">
        <v>45915</v>
      </c>
      <c r="O2334" s="41">
        <v>210870.72</v>
      </c>
      <c r="P2334" s="25" t="s">
        <v>882</v>
      </c>
      <c r="Q2334" s="25">
        <v>58155694612</v>
      </c>
      <c r="R2334" s="25" t="s">
        <v>41</v>
      </c>
      <c r="S2334" s="3">
        <v>-20</v>
      </c>
      <c r="T2334" s="42" t="s">
        <v>3564</v>
      </c>
      <c r="U2334" s="25" t="s">
        <v>321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3324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2764</v>
      </c>
      <c r="I2335" s="25" t="s">
        <v>4163</v>
      </c>
      <c r="J2335" s="25">
        <v>1</v>
      </c>
      <c r="K2335" s="25">
        <v>1</v>
      </c>
      <c r="L2335" s="25">
        <f t="shared" si="374"/>
        <v>0</v>
      </c>
      <c r="M2335" s="25" t="s">
        <v>3414</v>
      </c>
      <c r="N2335" s="34">
        <v>45906</v>
      </c>
      <c r="O2335" s="41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42"/>
      <c r="U2335" s="25" t="s">
        <v>321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3324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2765</v>
      </c>
      <c r="I2336" s="25" t="s">
        <v>4164</v>
      </c>
      <c r="J2336" s="25">
        <v>1</v>
      </c>
      <c r="K2336" s="25">
        <v>1</v>
      </c>
      <c r="L2336" s="25">
        <f t="shared" si="374"/>
        <v>0</v>
      </c>
      <c r="M2336" s="25" t="s">
        <v>3414</v>
      </c>
      <c r="N2336" s="34">
        <v>45906</v>
      </c>
      <c r="O2336" s="41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42"/>
      <c r="U2336" s="25" t="s">
        <v>321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3324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756</v>
      </c>
      <c r="I2337" s="25" t="s">
        <v>4143</v>
      </c>
      <c r="J2337" s="25">
        <v>1</v>
      </c>
      <c r="K2337" s="25">
        <v>1</v>
      </c>
      <c r="L2337" s="25">
        <f t="shared" si="374"/>
        <v>0</v>
      </c>
      <c r="M2337" s="25" t="s">
        <v>3414</v>
      </c>
      <c r="N2337" s="34">
        <v>45906</v>
      </c>
      <c r="O2337" s="41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42"/>
      <c r="U2337" s="25" t="s">
        <v>321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3324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753</v>
      </c>
      <c r="I2338" s="25" t="s">
        <v>4142</v>
      </c>
      <c r="J2338" s="25">
        <v>1</v>
      </c>
      <c r="K2338" s="25">
        <v>1</v>
      </c>
      <c r="L2338" s="25">
        <f t="shared" si="374"/>
        <v>0</v>
      </c>
      <c r="M2338" s="25" t="s">
        <v>3414</v>
      </c>
      <c r="N2338" s="34">
        <v>45906</v>
      </c>
      <c r="O2338" s="41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42"/>
      <c r="U2338" s="25" t="s">
        <v>321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3324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2766</v>
      </c>
      <c r="I2339" s="25" t="s">
        <v>4163</v>
      </c>
      <c r="J2339" s="25">
        <v>1</v>
      </c>
      <c r="K2339" s="25">
        <v>1</v>
      </c>
      <c r="L2339" s="25">
        <f t="shared" si="374"/>
        <v>0</v>
      </c>
      <c r="M2339" s="25" t="s">
        <v>3414</v>
      </c>
      <c r="N2339" s="34">
        <v>45906</v>
      </c>
      <c r="O2339" s="41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42"/>
      <c r="U2339" s="25" t="s">
        <v>321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3324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2767</v>
      </c>
      <c r="I2340" s="25" t="s">
        <v>4164</v>
      </c>
      <c r="J2340" s="25">
        <v>1</v>
      </c>
      <c r="K2340" s="25">
        <v>1</v>
      </c>
      <c r="L2340" s="25">
        <f t="shared" si="374"/>
        <v>0</v>
      </c>
      <c r="M2340" s="25" t="s">
        <v>3414</v>
      </c>
      <c r="N2340" s="34">
        <v>45906</v>
      </c>
      <c r="O2340" s="41">
        <v>27265</v>
      </c>
      <c r="P2340" s="25" t="s">
        <v>303</v>
      </c>
      <c r="Q2340" s="25">
        <v>58155320086</v>
      </c>
      <c r="R2340" s="25" t="s">
        <v>41</v>
      </c>
      <c r="S2340" s="3">
        <v>-20</v>
      </c>
      <c r="T2340" s="42"/>
      <c r="U2340" s="25" t="s">
        <v>321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3324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2768</v>
      </c>
      <c r="I2341" s="25" t="s">
        <v>4165</v>
      </c>
      <c r="J2341" s="25">
        <v>1</v>
      </c>
      <c r="K2341" s="25">
        <v>1</v>
      </c>
      <c r="L2341" s="25">
        <f t="shared" si="374"/>
        <v>0</v>
      </c>
      <c r="M2341" s="25" t="s">
        <v>3361</v>
      </c>
      <c r="N2341" s="34">
        <v>45904</v>
      </c>
      <c r="O2341" s="41">
        <v>0</v>
      </c>
      <c r="P2341" s="25" t="s">
        <v>2748</v>
      </c>
      <c r="Q2341" s="25" t="s">
        <v>1131</v>
      </c>
      <c r="R2341" s="25" t="s">
        <v>1131</v>
      </c>
      <c r="S2341" s="3">
        <v>-20</v>
      </c>
      <c r="T2341" s="42" t="s">
        <v>3350</v>
      </c>
      <c r="U2341" s="25" t="s">
        <v>321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3324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2769</v>
      </c>
      <c r="I2342" s="25" t="s">
        <v>4166</v>
      </c>
      <c r="J2342" s="25">
        <v>1</v>
      </c>
      <c r="K2342" s="25">
        <v>1</v>
      </c>
      <c r="L2342" s="25">
        <f t="shared" si="374"/>
        <v>0</v>
      </c>
      <c r="M2342" s="25" t="s">
        <v>3331</v>
      </c>
      <c r="N2342" s="34">
        <v>45903</v>
      </c>
      <c r="O2342" s="41">
        <v>34456.25</v>
      </c>
      <c r="P2342" s="25" t="s">
        <v>255</v>
      </c>
      <c r="Q2342" s="25" t="s">
        <v>2078</v>
      </c>
      <c r="R2342" s="25" t="s">
        <v>849</v>
      </c>
      <c r="S2342" s="3">
        <v>-20</v>
      </c>
      <c r="T2342" s="42"/>
      <c r="U2342" s="25" t="s">
        <v>321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3324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2770</v>
      </c>
      <c r="I2343" s="25" t="s">
        <v>4167</v>
      </c>
      <c r="J2343" s="25">
        <v>1</v>
      </c>
      <c r="K2343" s="25">
        <v>1</v>
      </c>
      <c r="L2343" s="25">
        <f t="shared" si="374"/>
        <v>0</v>
      </c>
      <c r="M2343" s="25" t="s">
        <v>3327</v>
      </c>
      <c r="N2343" s="34">
        <v>45903</v>
      </c>
      <c r="O2343" s="41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42"/>
      <c r="U2343" s="25" t="s">
        <v>321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3324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2771</v>
      </c>
      <c r="I2344" s="25" t="s">
        <v>4681</v>
      </c>
      <c r="J2344" s="25">
        <v>1</v>
      </c>
      <c r="K2344" s="25">
        <v>1</v>
      </c>
      <c r="L2344" s="25">
        <f t="shared" si="374"/>
        <v>0</v>
      </c>
      <c r="M2344" s="25" t="s">
        <v>3327</v>
      </c>
      <c r="N2344" s="34">
        <v>45903</v>
      </c>
      <c r="O2344" s="41">
        <v>8295</v>
      </c>
      <c r="P2344" s="25" t="s">
        <v>166</v>
      </c>
      <c r="Q2344" s="25">
        <v>58155187565</v>
      </c>
      <c r="R2344" s="25" t="s">
        <v>41</v>
      </c>
      <c r="S2344" s="3">
        <v>-20</v>
      </c>
      <c r="T2344" s="42"/>
      <c r="U2344" s="25" t="s">
        <v>321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3324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2772</v>
      </c>
      <c r="I2345" s="25" t="s">
        <v>4168</v>
      </c>
      <c r="J2345" s="25">
        <v>1</v>
      </c>
      <c r="K2345" s="25">
        <v>1</v>
      </c>
      <c r="L2345" s="25">
        <f t="shared" si="374"/>
        <v>0</v>
      </c>
      <c r="M2345" s="25" t="s">
        <v>3330</v>
      </c>
      <c r="N2345" s="34">
        <v>45903</v>
      </c>
      <c r="O2345" s="41">
        <v>45381.5</v>
      </c>
      <c r="P2345" s="25" t="s">
        <v>255</v>
      </c>
      <c r="Q2345" s="25" t="s">
        <v>2078</v>
      </c>
      <c r="R2345" s="25" t="s">
        <v>849</v>
      </c>
      <c r="S2345" s="3">
        <v>4</v>
      </c>
      <c r="T2345" s="42"/>
      <c r="U2345" s="25" t="s">
        <v>321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3324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365</v>
      </c>
      <c r="I2346" s="25" t="s">
        <v>4146</v>
      </c>
      <c r="J2346" s="25">
        <v>2</v>
      </c>
      <c r="K2346" s="25">
        <v>2</v>
      </c>
      <c r="L2346" s="25">
        <f t="shared" si="374"/>
        <v>0</v>
      </c>
      <c r="M2346" s="25" t="s">
        <v>3410</v>
      </c>
      <c r="N2346" s="34">
        <v>45908</v>
      </c>
      <c r="O2346" s="41">
        <v>90763</v>
      </c>
      <c r="P2346" s="25" t="s">
        <v>2520</v>
      </c>
      <c r="Q2346" s="25" t="s">
        <v>3402</v>
      </c>
      <c r="R2346" s="25" t="s">
        <v>41</v>
      </c>
      <c r="S2346" s="3">
        <v>4</v>
      </c>
      <c r="T2346" s="42"/>
      <c r="U2346" s="25" t="s">
        <v>321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3324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322</v>
      </c>
      <c r="I2347" s="25" t="s">
        <v>4147</v>
      </c>
      <c r="J2347" s="25">
        <v>1</v>
      </c>
      <c r="K2347" s="25">
        <v>1</v>
      </c>
      <c r="L2347" s="25">
        <f t="shared" si="374"/>
        <v>0</v>
      </c>
      <c r="M2347" s="25" t="s">
        <v>3334</v>
      </c>
      <c r="N2347" s="34">
        <v>45903</v>
      </c>
      <c r="O2347" s="41">
        <v>28899</v>
      </c>
      <c r="P2347" s="25" t="s">
        <v>43</v>
      </c>
      <c r="Q2347" s="25" t="s">
        <v>2078</v>
      </c>
      <c r="R2347" s="25" t="s">
        <v>638</v>
      </c>
      <c r="S2347" s="3">
        <v>4</v>
      </c>
      <c r="T2347" s="42"/>
      <c r="U2347" s="25" t="s">
        <v>321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3339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3742</v>
      </c>
      <c r="J2348" s="25">
        <v>1</v>
      </c>
      <c r="K2348" s="25">
        <v>1</v>
      </c>
      <c r="L2348" s="25">
        <f t="shared" si="374"/>
        <v>0</v>
      </c>
      <c r="M2348" s="25" t="s">
        <v>3374</v>
      </c>
      <c r="N2348" s="34">
        <v>45906</v>
      </c>
      <c r="O2348" s="41">
        <v>6872.25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42"/>
      <c r="U2348" s="25" t="s">
        <v>19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3339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3743</v>
      </c>
      <c r="J2349" s="25">
        <v>1</v>
      </c>
      <c r="K2349" s="25">
        <v>1</v>
      </c>
      <c r="L2349" s="25">
        <f t="shared" si="374"/>
        <v>0</v>
      </c>
      <c r="M2349" s="25" t="s">
        <v>3374</v>
      </c>
      <c r="N2349" s="34">
        <v>45906</v>
      </c>
      <c r="O2349" s="41">
        <v>21598.5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42"/>
      <c r="U2349" s="25" t="s">
        <v>19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3339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3744</v>
      </c>
      <c r="J2350" s="25">
        <v>1</v>
      </c>
      <c r="K2350" s="25">
        <v>1</v>
      </c>
      <c r="L2350" s="25">
        <f t="shared" si="374"/>
        <v>0</v>
      </c>
      <c r="M2350" s="25" t="s">
        <v>3374</v>
      </c>
      <c r="N2350" s="34">
        <v>45906</v>
      </c>
      <c r="O2350" s="41">
        <v>3302.25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42"/>
      <c r="U2350" s="25" t="s">
        <v>19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3339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3745</v>
      </c>
      <c r="J2351" s="25">
        <v>1</v>
      </c>
      <c r="K2351" s="25">
        <v>1</v>
      </c>
      <c r="L2351" s="25">
        <f t="shared" si="374"/>
        <v>0</v>
      </c>
      <c r="M2351" s="25" t="s">
        <v>3374</v>
      </c>
      <c r="N2351" s="34">
        <v>45906</v>
      </c>
      <c r="O2351" s="41">
        <v>12138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42"/>
      <c r="U2351" s="25" t="s">
        <v>19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3339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3746</v>
      </c>
      <c r="J2352" s="25">
        <v>1</v>
      </c>
      <c r="K2352" s="25">
        <v>1</v>
      </c>
      <c r="L2352" s="25">
        <f t="shared" si="374"/>
        <v>0</v>
      </c>
      <c r="M2352" s="25" t="s">
        <v>3374</v>
      </c>
      <c r="N2352" s="34">
        <v>45906</v>
      </c>
      <c r="O2352" s="41">
        <v>9103.5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42"/>
      <c r="U2352" s="25" t="s">
        <v>19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3339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3747</v>
      </c>
      <c r="J2353" s="25">
        <v>1</v>
      </c>
      <c r="K2353" s="25">
        <v>1</v>
      </c>
      <c r="L2353" s="25">
        <f t="shared" si="374"/>
        <v>0</v>
      </c>
      <c r="M2353" s="25" t="s">
        <v>3374</v>
      </c>
      <c r="N2353" s="34">
        <v>45906</v>
      </c>
      <c r="O2353" s="41">
        <v>9014.25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42"/>
      <c r="U2353" s="25" t="s">
        <v>19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3339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3748</v>
      </c>
      <c r="J2354" s="25">
        <v>1</v>
      </c>
      <c r="K2354" s="25">
        <v>1</v>
      </c>
      <c r="L2354" s="25">
        <f t="shared" si="374"/>
        <v>0</v>
      </c>
      <c r="M2354" s="25" t="s">
        <v>3374</v>
      </c>
      <c r="N2354" s="34">
        <v>45906</v>
      </c>
      <c r="O2354" s="41">
        <v>9103.5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42"/>
      <c r="U2354" s="25" t="s">
        <v>19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3339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3749</v>
      </c>
      <c r="J2355" s="25">
        <v>1</v>
      </c>
      <c r="K2355" s="25">
        <v>1</v>
      </c>
      <c r="L2355" s="25">
        <f t="shared" si="374"/>
        <v>0</v>
      </c>
      <c r="M2355" s="25" t="s">
        <v>3374</v>
      </c>
      <c r="N2355" s="34">
        <v>45906</v>
      </c>
      <c r="O2355" s="41">
        <v>10888.5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42"/>
      <c r="U2355" s="25" t="s">
        <v>19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3339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3750</v>
      </c>
      <c r="J2356" s="25">
        <v>1</v>
      </c>
      <c r="K2356" s="25">
        <v>1</v>
      </c>
      <c r="L2356" s="25">
        <f t="shared" si="374"/>
        <v>0</v>
      </c>
      <c r="M2356" s="25" t="s">
        <v>3374</v>
      </c>
      <c r="N2356" s="34">
        <v>45906</v>
      </c>
      <c r="O2356" s="41">
        <v>33022.5</v>
      </c>
      <c r="P2356" s="25" t="s">
        <v>1137</v>
      </c>
      <c r="Q2356" s="25">
        <v>58155324426</v>
      </c>
      <c r="R2356" s="25" t="s">
        <v>41</v>
      </c>
      <c r="S2356" s="3">
        <v>4</v>
      </c>
      <c r="T2356" s="42"/>
      <c r="U2356" s="25" t="s">
        <v>19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3339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3751</v>
      </c>
      <c r="J2357" s="25">
        <v>1</v>
      </c>
      <c r="K2357" s="25">
        <v>1</v>
      </c>
      <c r="L2357" s="25">
        <f t="shared" si="374"/>
        <v>0</v>
      </c>
      <c r="M2357" s="25" t="s">
        <v>3429</v>
      </c>
      <c r="N2357" s="34">
        <v>45909</v>
      </c>
      <c r="O2357" s="41">
        <v>4800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42"/>
      <c r="U2357" s="25" t="s">
        <v>19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3339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3752</v>
      </c>
      <c r="J2358" s="25">
        <v>1</v>
      </c>
      <c r="K2358" s="25">
        <v>1</v>
      </c>
      <c r="L2358" s="25">
        <f t="shared" si="374"/>
        <v>0</v>
      </c>
      <c r="M2358" s="25" t="s">
        <v>3429</v>
      </c>
      <c r="N2358" s="34">
        <v>45909</v>
      </c>
      <c r="O2358" s="41">
        <v>28032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42"/>
      <c r="U2358" s="25" t="s">
        <v>19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3339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3753</v>
      </c>
      <c r="J2359" s="25">
        <v>1</v>
      </c>
      <c r="K2359" s="25">
        <v>1</v>
      </c>
      <c r="L2359" s="25">
        <f t="shared" si="374"/>
        <v>0</v>
      </c>
      <c r="M2359" s="25" t="s">
        <v>3429</v>
      </c>
      <c r="N2359" s="34">
        <v>45909</v>
      </c>
      <c r="O2359" s="41">
        <v>37536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42"/>
      <c r="U2359" s="25" t="s">
        <v>19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3339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3754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3429</v>
      </c>
      <c r="N2360" s="34">
        <v>45909</v>
      </c>
      <c r="O2360" s="41">
        <v>36576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42"/>
      <c r="U2360" s="25" t="s">
        <v>19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3339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3755</v>
      </c>
      <c r="J2361" s="25">
        <v>1</v>
      </c>
      <c r="K2361" s="25">
        <v>1</v>
      </c>
      <c r="L2361" s="25">
        <f t="shared" si="386"/>
        <v>0</v>
      </c>
      <c r="M2361" s="25" t="s">
        <v>3429</v>
      </c>
      <c r="N2361" s="34">
        <v>45909</v>
      </c>
      <c r="O2361" s="41">
        <v>10560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42"/>
      <c r="U2361" s="25" t="s">
        <v>19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3339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3756</v>
      </c>
      <c r="J2362" s="25">
        <v>1</v>
      </c>
      <c r="K2362" s="25">
        <v>1</v>
      </c>
      <c r="L2362" s="25">
        <f t="shared" si="386"/>
        <v>0</v>
      </c>
      <c r="M2362" s="25" t="s">
        <v>3377</v>
      </c>
      <c r="N2362" s="34">
        <v>45906</v>
      </c>
      <c r="O2362" s="41">
        <v>27342</v>
      </c>
      <c r="P2362" s="25" t="s">
        <v>3337</v>
      </c>
      <c r="Q2362" s="25">
        <v>58155323424</v>
      </c>
      <c r="R2362" s="25" t="s">
        <v>41</v>
      </c>
      <c r="S2362" s="3">
        <v>4</v>
      </c>
      <c r="T2362" s="42"/>
      <c r="U2362" s="25" t="s">
        <v>19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3339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3757</v>
      </c>
      <c r="J2363" s="25">
        <v>1</v>
      </c>
      <c r="K2363" s="25">
        <v>1</v>
      </c>
      <c r="L2363" s="25">
        <f t="shared" si="386"/>
        <v>0</v>
      </c>
      <c r="M2363" s="25" t="s">
        <v>3429</v>
      </c>
      <c r="N2363" s="34">
        <v>45909</v>
      </c>
      <c r="O2363" s="41">
        <v>25152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42"/>
      <c r="U2363" s="25" t="s">
        <v>19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3339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3758</v>
      </c>
      <c r="J2364" s="25">
        <v>1</v>
      </c>
      <c r="K2364" s="25">
        <v>1</v>
      </c>
      <c r="L2364" s="25">
        <f t="shared" si="386"/>
        <v>0</v>
      </c>
      <c r="M2364" s="25" t="s">
        <v>3429</v>
      </c>
      <c r="N2364" s="34">
        <v>45909</v>
      </c>
      <c r="O2364" s="41">
        <v>36192</v>
      </c>
      <c r="P2364" s="25" t="s">
        <v>209</v>
      </c>
      <c r="Q2364" s="25" t="s">
        <v>1131</v>
      </c>
      <c r="R2364" s="25" t="s">
        <v>1131</v>
      </c>
      <c r="S2364" s="3">
        <v>4</v>
      </c>
      <c r="T2364" s="42"/>
      <c r="U2364" s="25" t="s">
        <v>19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3339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3759</v>
      </c>
      <c r="J2365" s="25">
        <v>1</v>
      </c>
      <c r="K2365" s="25">
        <v>1</v>
      </c>
      <c r="L2365" s="25">
        <f t="shared" si="386"/>
        <v>0</v>
      </c>
      <c r="M2365" s="25" t="s">
        <v>3381</v>
      </c>
      <c r="N2365" s="34">
        <v>45906</v>
      </c>
      <c r="O2365" s="41">
        <v>51847.5</v>
      </c>
      <c r="P2365" s="25" t="s">
        <v>3338</v>
      </c>
      <c r="Q2365" s="25">
        <v>58155323144</v>
      </c>
      <c r="R2365" s="25" t="s">
        <v>41</v>
      </c>
      <c r="S2365" s="3">
        <v>4</v>
      </c>
      <c r="T2365" s="42"/>
      <c r="U2365" s="25" t="s">
        <v>19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3339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3760</v>
      </c>
      <c r="J2366" s="25">
        <v>1</v>
      </c>
      <c r="K2366" s="25">
        <v>1</v>
      </c>
      <c r="L2366" s="25">
        <f t="shared" si="386"/>
        <v>0</v>
      </c>
      <c r="M2366" s="25" t="s">
        <v>3482</v>
      </c>
      <c r="N2366" s="34">
        <v>45912</v>
      </c>
      <c r="O2366" s="41">
        <v>28318.5</v>
      </c>
      <c r="P2366" s="25" t="s">
        <v>626</v>
      </c>
      <c r="Q2366" s="25" t="s">
        <v>2078</v>
      </c>
      <c r="R2366" s="25" t="s">
        <v>638</v>
      </c>
      <c r="S2366" s="3">
        <v>4</v>
      </c>
      <c r="T2366" s="42" t="s">
        <v>3483</v>
      </c>
      <c r="U2366" s="25" t="s">
        <v>19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3339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3761</v>
      </c>
      <c r="J2367" s="25">
        <v>1</v>
      </c>
      <c r="K2367" s="25">
        <v>1</v>
      </c>
      <c r="L2367" s="25">
        <f t="shared" si="386"/>
        <v>0</v>
      </c>
      <c r="M2367" s="25" t="s">
        <v>3380</v>
      </c>
      <c r="N2367" s="34">
        <v>45906</v>
      </c>
      <c r="O2367" s="41">
        <v>20342.2</v>
      </c>
      <c r="P2367" s="25" t="s">
        <v>229</v>
      </c>
      <c r="Q2367" s="25">
        <v>58155323925</v>
      </c>
      <c r="R2367" s="25" t="s">
        <v>41</v>
      </c>
      <c r="S2367" s="3">
        <v>4</v>
      </c>
      <c r="T2367" s="42"/>
      <c r="U2367" s="25" t="s">
        <v>19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3339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3762</v>
      </c>
      <c r="J2368" s="25">
        <v>4</v>
      </c>
      <c r="K2368" s="25">
        <v>4</v>
      </c>
      <c r="L2368" s="25">
        <f t="shared" si="386"/>
        <v>0</v>
      </c>
      <c r="M2368" s="25" t="s">
        <v>3388</v>
      </c>
      <c r="N2368" s="34">
        <v>45906</v>
      </c>
      <c r="O2368" s="41">
        <v>35867</v>
      </c>
      <c r="P2368" s="25" t="s">
        <v>2053</v>
      </c>
      <c r="Q2368" s="25">
        <v>58155325373</v>
      </c>
      <c r="R2368" s="25" t="s">
        <v>41</v>
      </c>
      <c r="S2368" s="3">
        <v>4</v>
      </c>
      <c r="T2368" s="42"/>
      <c r="U2368" s="25" t="s">
        <v>19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3339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3763</v>
      </c>
      <c r="J2369" s="25">
        <v>4</v>
      </c>
      <c r="K2369" s="25">
        <v>4</v>
      </c>
      <c r="L2369" s="25">
        <f t="shared" si="386"/>
        <v>0</v>
      </c>
      <c r="M2369" s="25" t="s">
        <v>3371</v>
      </c>
      <c r="N2369" s="34">
        <v>45906</v>
      </c>
      <c r="O2369" s="41">
        <v>25606</v>
      </c>
      <c r="P2369" s="25" t="s">
        <v>893</v>
      </c>
      <c r="Q2369" s="25">
        <v>58155322444</v>
      </c>
      <c r="R2369" s="25" t="s">
        <v>41</v>
      </c>
      <c r="S2369" s="3">
        <v>4</v>
      </c>
      <c r="T2369" s="42"/>
      <c r="U2369" s="25" t="s">
        <v>19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3339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3764</v>
      </c>
      <c r="J2370" s="25">
        <v>1</v>
      </c>
      <c r="K2370" s="25">
        <v>1</v>
      </c>
      <c r="L2370" s="25">
        <f t="shared" si="386"/>
        <v>0</v>
      </c>
      <c r="M2370" s="25" t="s">
        <v>3374</v>
      </c>
      <c r="N2370" s="34">
        <v>45906</v>
      </c>
      <c r="O2370" s="41">
        <v>9549.75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42"/>
      <c r="U2370" s="25" t="s">
        <v>19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3339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3765</v>
      </c>
      <c r="J2371" s="25">
        <v>1</v>
      </c>
      <c r="K2371" s="25">
        <v>1</v>
      </c>
      <c r="L2371" s="25">
        <f t="shared" si="386"/>
        <v>0</v>
      </c>
      <c r="M2371" s="25" t="s">
        <v>3374</v>
      </c>
      <c r="N2371" s="34">
        <v>45906</v>
      </c>
      <c r="O2371" s="41">
        <v>11513.25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42"/>
      <c r="U2371" s="25" t="s">
        <v>19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3339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3766</v>
      </c>
      <c r="J2372" s="25">
        <v>1</v>
      </c>
      <c r="K2372" s="25">
        <v>1</v>
      </c>
      <c r="L2372" s="25">
        <f t="shared" si="386"/>
        <v>0</v>
      </c>
      <c r="M2372" s="25" t="s">
        <v>3374</v>
      </c>
      <c r="N2372" s="34">
        <v>45906</v>
      </c>
      <c r="O2372" s="41">
        <v>15708</v>
      </c>
      <c r="P2372" s="25" t="s">
        <v>1137</v>
      </c>
      <c r="Q2372" s="25">
        <v>58155324426</v>
      </c>
      <c r="R2372" s="25" t="s">
        <v>41</v>
      </c>
      <c r="S2372" s="3">
        <v>4</v>
      </c>
      <c r="T2372" s="42"/>
      <c r="U2372" s="25" t="s">
        <v>19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3339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3767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2053</v>
      </c>
      <c r="Q2373" s="25"/>
      <c r="R2373" s="25"/>
      <c r="S2373" s="3">
        <v>4</v>
      </c>
      <c r="T2373" s="42" t="s">
        <v>3391</v>
      </c>
      <c r="U2373" s="25" t="s">
        <v>19</v>
      </c>
      <c r="V2373" s="25" t="str">
        <f>VLOOKUP(P2373,'Customer List'!B:C,2,)</f>
        <v>Banglore</v>
      </c>
      <c r="W2373" s="43" t="s">
        <v>1149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3339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3768</v>
      </c>
      <c r="J2374" s="25">
        <v>1</v>
      </c>
      <c r="K2374" s="25">
        <v>1</v>
      </c>
      <c r="L2374" s="25">
        <f t="shared" si="386"/>
        <v>0</v>
      </c>
      <c r="M2374" s="25" t="s">
        <v>3643</v>
      </c>
      <c r="N2374" s="34">
        <v>45919</v>
      </c>
      <c r="O2374" s="41">
        <v>868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42" t="s">
        <v>3682</v>
      </c>
      <c r="U2374" s="25" t="s">
        <v>19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3339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3769</v>
      </c>
      <c r="J2375" s="25">
        <v>1</v>
      </c>
      <c r="K2375" s="25">
        <v>1</v>
      </c>
      <c r="L2375" s="25">
        <f t="shared" si="386"/>
        <v>0</v>
      </c>
      <c r="M2375" s="25" t="s">
        <v>3643</v>
      </c>
      <c r="N2375" s="34">
        <v>45919</v>
      </c>
      <c r="O2375" s="41">
        <v>36456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42" t="s">
        <v>3682</v>
      </c>
      <c r="U2375" s="25" t="s">
        <v>19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3339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3770</v>
      </c>
      <c r="J2376" s="25">
        <v>1</v>
      </c>
      <c r="K2376" s="25">
        <v>1</v>
      </c>
      <c r="L2376" s="25">
        <f t="shared" si="386"/>
        <v>0</v>
      </c>
      <c r="M2376" s="25" t="s">
        <v>3643</v>
      </c>
      <c r="N2376" s="34">
        <v>45919</v>
      </c>
      <c r="O2376" s="41">
        <v>7316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42" t="s">
        <v>3682</v>
      </c>
      <c r="U2376" s="25" t="s">
        <v>19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3339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3771</v>
      </c>
      <c r="J2377" s="25">
        <v>1</v>
      </c>
      <c r="K2377" s="25">
        <v>1</v>
      </c>
      <c r="L2377" s="25">
        <f t="shared" si="386"/>
        <v>0</v>
      </c>
      <c r="M2377" s="25" t="s">
        <v>3643</v>
      </c>
      <c r="N2377" s="34">
        <v>45919</v>
      </c>
      <c r="O2377" s="41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42" t="s">
        <v>3682</v>
      </c>
      <c r="U2377" s="25" t="s">
        <v>19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3339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3772</v>
      </c>
      <c r="J2378" s="25">
        <v>1</v>
      </c>
      <c r="K2378" s="25">
        <v>1</v>
      </c>
      <c r="L2378" s="25">
        <f t="shared" si="386"/>
        <v>0</v>
      </c>
      <c r="M2378" s="25" t="s">
        <v>3643</v>
      </c>
      <c r="N2378" s="34">
        <v>45919</v>
      </c>
      <c r="O2378" s="41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42" t="s">
        <v>3682</v>
      </c>
      <c r="U2378" s="25" t="s">
        <v>19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3339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3773</v>
      </c>
      <c r="J2379" s="25">
        <v>1</v>
      </c>
      <c r="K2379" s="25">
        <v>1</v>
      </c>
      <c r="L2379" s="25">
        <f t="shared" si="386"/>
        <v>0</v>
      </c>
      <c r="M2379" s="25" t="s">
        <v>3643</v>
      </c>
      <c r="N2379" s="34">
        <v>45919</v>
      </c>
      <c r="O2379" s="41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42" t="s">
        <v>3682</v>
      </c>
      <c r="U2379" s="25" t="s">
        <v>19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3339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3774</v>
      </c>
      <c r="J2380" s="25">
        <v>1</v>
      </c>
      <c r="K2380" s="25">
        <v>1</v>
      </c>
      <c r="L2380" s="25">
        <f t="shared" si="386"/>
        <v>0</v>
      </c>
      <c r="M2380" s="25" t="s">
        <v>3643</v>
      </c>
      <c r="N2380" s="34">
        <v>45919</v>
      </c>
      <c r="O2380" s="41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42" t="s">
        <v>3682</v>
      </c>
      <c r="U2380" s="25" t="s">
        <v>19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3339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3775</v>
      </c>
      <c r="J2381" s="25">
        <v>1</v>
      </c>
      <c r="K2381" s="25">
        <v>1</v>
      </c>
      <c r="L2381" s="25">
        <f t="shared" si="386"/>
        <v>0</v>
      </c>
      <c r="M2381" s="25" t="s">
        <v>3643</v>
      </c>
      <c r="N2381" s="34">
        <v>45919</v>
      </c>
      <c r="O2381" s="41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42" t="s">
        <v>3682</v>
      </c>
      <c r="U2381" s="25" t="s">
        <v>19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3339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3776</v>
      </c>
      <c r="J2382" s="25">
        <v>1</v>
      </c>
      <c r="K2382" s="25">
        <v>1</v>
      </c>
      <c r="L2382" s="25">
        <f t="shared" si="386"/>
        <v>0</v>
      </c>
      <c r="M2382" s="25" t="s">
        <v>3643</v>
      </c>
      <c r="N2382" s="34">
        <v>45919</v>
      </c>
      <c r="O2382" s="41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42" t="s">
        <v>3682</v>
      </c>
      <c r="U2382" s="25" t="s">
        <v>19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3339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3777</v>
      </c>
      <c r="J2383" s="25">
        <v>1</v>
      </c>
      <c r="K2383" s="25">
        <v>1</v>
      </c>
      <c r="L2383" s="25">
        <f t="shared" si="386"/>
        <v>0</v>
      </c>
      <c r="M2383" s="25" t="s">
        <v>3643</v>
      </c>
      <c r="N2383" s="34">
        <v>45919</v>
      </c>
      <c r="O2383" s="41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42" t="s">
        <v>3682</v>
      </c>
      <c r="U2383" s="25" t="s">
        <v>19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3339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3778</v>
      </c>
      <c r="J2384" s="25">
        <v>1</v>
      </c>
      <c r="K2384" s="25">
        <v>1</v>
      </c>
      <c r="L2384" s="25">
        <f t="shared" si="386"/>
        <v>0</v>
      </c>
      <c r="M2384" s="25" t="s">
        <v>3643</v>
      </c>
      <c r="N2384" s="34">
        <v>45919</v>
      </c>
      <c r="O2384" s="41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42" t="s">
        <v>3682</v>
      </c>
      <c r="U2384" s="25" t="s">
        <v>19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3339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3779</v>
      </c>
      <c r="J2385" s="25">
        <v>1</v>
      </c>
      <c r="K2385" s="25">
        <v>1</v>
      </c>
      <c r="L2385" s="25">
        <f t="shared" si="386"/>
        <v>0</v>
      </c>
      <c r="M2385" s="25" t="s">
        <v>3643</v>
      </c>
      <c r="N2385" s="34">
        <v>45919</v>
      </c>
      <c r="O2385" s="41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42" t="s">
        <v>3682</v>
      </c>
      <c r="U2385" s="25" t="s">
        <v>19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3339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3780</v>
      </c>
      <c r="J2386" s="25">
        <v>1</v>
      </c>
      <c r="K2386" s="25">
        <v>1</v>
      </c>
      <c r="L2386" s="25">
        <f t="shared" si="386"/>
        <v>0</v>
      </c>
      <c r="M2386" s="25" t="s">
        <v>3643</v>
      </c>
      <c r="N2386" s="34">
        <v>45919</v>
      </c>
      <c r="O2386" s="41">
        <v>14632</v>
      </c>
      <c r="P2386" s="25" t="s">
        <v>131</v>
      </c>
      <c r="Q2386" s="25" t="s">
        <v>2078</v>
      </c>
      <c r="R2386" s="25" t="s">
        <v>638</v>
      </c>
      <c r="S2386" s="3">
        <v>4</v>
      </c>
      <c r="T2386" s="42" t="s">
        <v>3682</v>
      </c>
      <c r="U2386" s="25" t="s">
        <v>19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3339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3781</v>
      </c>
      <c r="J2387" s="25">
        <v>2</v>
      </c>
      <c r="K2387" s="25">
        <v>2</v>
      </c>
      <c r="L2387" s="25">
        <f t="shared" si="386"/>
        <v>0</v>
      </c>
      <c r="M2387" s="25" t="s">
        <v>3390</v>
      </c>
      <c r="N2387" s="34">
        <v>45906</v>
      </c>
      <c r="O2387" s="41">
        <v>212985.5</v>
      </c>
      <c r="P2387" s="25" t="s">
        <v>2053</v>
      </c>
      <c r="Q2387" s="25">
        <v>58155325373</v>
      </c>
      <c r="R2387" s="25" t="s">
        <v>41</v>
      </c>
      <c r="S2387" s="3">
        <v>4</v>
      </c>
      <c r="T2387" s="42"/>
      <c r="U2387" s="25" t="s">
        <v>19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3339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3782</v>
      </c>
      <c r="J2388" s="25">
        <v>1</v>
      </c>
      <c r="K2388" s="25">
        <v>1</v>
      </c>
      <c r="L2388" s="25">
        <f t="shared" si="386"/>
        <v>0</v>
      </c>
      <c r="M2388" s="25" t="s">
        <v>3643</v>
      </c>
      <c r="N2388" s="34">
        <v>45919</v>
      </c>
      <c r="O2388" s="41">
        <v>14632</v>
      </c>
      <c r="P2388" s="25" t="s">
        <v>131</v>
      </c>
      <c r="Q2388" s="25" t="s">
        <v>2078</v>
      </c>
      <c r="R2388" s="25" t="s">
        <v>638</v>
      </c>
      <c r="S2388" s="3">
        <v>4</v>
      </c>
      <c r="T2388" s="42" t="s">
        <v>3682</v>
      </c>
      <c r="U2388" s="25" t="s">
        <v>19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3340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3783</v>
      </c>
      <c r="J2389" s="25">
        <v>1</v>
      </c>
      <c r="K2389" s="25">
        <v>1</v>
      </c>
      <c r="L2389" s="25">
        <f t="shared" si="386"/>
        <v>0</v>
      </c>
      <c r="M2389" s="25" t="s">
        <v>3389</v>
      </c>
      <c r="N2389" s="34">
        <v>45906</v>
      </c>
      <c r="O2389" s="41">
        <v>24381.5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42"/>
      <c r="U2389" s="25" t="s">
        <v>19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3340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3784</v>
      </c>
      <c r="J2390" s="25">
        <v>2</v>
      </c>
      <c r="K2390" s="25">
        <v>2</v>
      </c>
      <c r="L2390" s="25">
        <f t="shared" si="386"/>
        <v>0</v>
      </c>
      <c r="M2390" s="25" t="s">
        <v>3344</v>
      </c>
      <c r="N2390" s="34">
        <v>45904</v>
      </c>
      <c r="O2390" s="41">
        <v>60078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42"/>
      <c r="U2390" s="25" t="s">
        <v>19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3340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3785</v>
      </c>
      <c r="J2391" s="25">
        <v>1</v>
      </c>
      <c r="K2391" s="25">
        <v>1</v>
      </c>
      <c r="L2391" s="25">
        <f t="shared" si="386"/>
        <v>0</v>
      </c>
      <c r="M2391" s="25" t="s">
        <v>3344</v>
      </c>
      <c r="N2391" s="34">
        <v>45904</v>
      </c>
      <c r="O2391" s="41">
        <v>22134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42"/>
      <c r="U2391" s="25" t="s">
        <v>19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3340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3751</v>
      </c>
      <c r="J2392" s="25">
        <v>2</v>
      </c>
      <c r="K2392" s="25">
        <v>2</v>
      </c>
      <c r="L2392" s="25">
        <f t="shared" si="386"/>
        <v>0</v>
      </c>
      <c r="M2392" s="25" t="s">
        <v>3389</v>
      </c>
      <c r="N2392" s="34">
        <v>45906</v>
      </c>
      <c r="O2392" s="41">
        <v>11082.5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42"/>
      <c r="U2392" s="25" t="s">
        <v>19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3340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3786</v>
      </c>
      <c r="J2393" s="25">
        <v>2</v>
      </c>
      <c r="K2393" s="25">
        <v>2</v>
      </c>
      <c r="L2393" s="25">
        <f t="shared" si="386"/>
        <v>0</v>
      </c>
      <c r="M2393" s="25" t="s">
        <v>3388</v>
      </c>
      <c r="N2393" s="34">
        <v>45906</v>
      </c>
      <c r="O2393" s="41">
        <v>81809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42"/>
      <c r="U2393" s="25" t="s">
        <v>19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3340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3786</v>
      </c>
      <c r="J2394" s="25">
        <v>1</v>
      </c>
      <c r="K2394" s="25">
        <v>1</v>
      </c>
      <c r="L2394" s="25">
        <f t="shared" si="386"/>
        <v>0</v>
      </c>
      <c r="M2394" s="25" t="s">
        <v>3344</v>
      </c>
      <c r="N2394" s="34">
        <v>45904</v>
      </c>
      <c r="O2394" s="41">
        <v>44051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42"/>
      <c r="U2394" s="25" t="s">
        <v>19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3340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3787</v>
      </c>
      <c r="J2395" s="25">
        <v>2</v>
      </c>
      <c r="K2395" s="25">
        <v>2</v>
      </c>
      <c r="L2395" s="25">
        <f t="shared" si="386"/>
        <v>0</v>
      </c>
      <c r="M2395" s="25" t="s">
        <v>3344</v>
      </c>
      <c r="N2395" s="34">
        <v>45904</v>
      </c>
      <c r="O2395" s="41">
        <v>94395</v>
      </c>
      <c r="P2395" s="25" t="s">
        <v>1015</v>
      </c>
      <c r="Q2395" s="25" t="s">
        <v>2078</v>
      </c>
      <c r="R2395" s="25" t="s">
        <v>638</v>
      </c>
      <c r="S2395" s="3">
        <v>4</v>
      </c>
      <c r="T2395" s="42"/>
      <c r="U2395" s="25" t="s">
        <v>19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3340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3788</v>
      </c>
      <c r="J2396" s="25">
        <v>1</v>
      </c>
      <c r="K2396" s="25">
        <v>1</v>
      </c>
      <c r="L2396" s="25">
        <f t="shared" si="386"/>
        <v>0</v>
      </c>
      <c r="M2396" s="25" t="s">
        <v>3389</v>
      </c>
      <c r="N2396" s="34">
        <v>45906</v>
      </c>
      <c r="O2396" s="41">
        <v>29419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42"/>
      <c r="U2396" s="25" t="s">
        <v>19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3340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3789</v>
      </c>
      <c r="J2397" s="25">
        <v>4</v>
      </c>
      <c r="K2397" s="25">
        <v>4</v>
      </c>
      <c r="L2397" s="25">
        <f t="shared" si="386"/>
        <v>0</v>
      </c>
      <c r="M2397" s="25" t="s">
        <v>3344</v>
      </c>
      <c r="N2397" s="34">
        <v>45904</v>
      </c>
      <c r="O2397" s="41">
        <v>126480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42"/>
      <c r="U2397" s="25" t="s">
        <v>19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3340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3790</v>
      </c>
      <c r="J2398" s="25">
        <v>2</v>
      </c>
      <c r="K2398" s="25">
        <v>2</v>
      </c>
      <c r="L2398" s="25">
        <f t="shared" si="386"/>
        <v>0</v>
      </c>
      <c r="M2398" s="25" t="s">
        <v>3388</v>
      </c>
      <c r="N2398" s="34">
        <v>45906</v>
      </c>
      <c r="O2398" s="41">
        <v>87652.5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42"/>
      <c r="U2398" s="25" t="s">
        <v>19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3340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3791</v>
      </c>
      <c r="J2399" s="25">
        <v>1</v>
      </c>
      <c r="K2399" s="25">
        <v>1</v>
      </c>
      <c r="L2399" s="25">
        <f t="shared" si="386"/>
        <v>0</v>
      </c>
      <c r="M2399" s="25" t="s">
        <v>3550</v>
      </c>
      <c r="N2399" s="34">
        <v>45915</v>
      </c>
      <c r="O2399" s="41">
        <v>14850.55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42"/>
      <c r="U2399" s="25" t="s">
        <v>19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3340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3792</v>
      </c>
      <c r="J2400" s="25">
        <v>2</v>
      </c>
      <c r="K2400" s="25">
        <v>2</v>
      </c>
      <c r="L2400" s="25">
        <f t="shared" si="386"/>
        <v>0</v>
      </c>
      <c r="M2400" s="25" t="s">
        <v>3388</v>
      </c>
      <c r="N2400" s="34">
        <v>45906</v>
      </c>
      <c r="O2400" s="41">
        <v>63674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42"/>
      <c r="U2400" s="25" t="s">
        <v>19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3340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3793</v>
      </c>
      <c r="J2401" s="25">
        <v>1</v>
      </c>
      <c r="K2401" s="25">
        <v>1</v>
      </c>
      <c r="L2401" s="25">
        <f t="shared" si="386"/>
        <v>0</v>
      </c>
      <c r="M2401" s="25" t="s">
        <v>3388</v>
      </c>
      <c r="N2401" s="34">
        <v>45906</v>
      </c>
      <c r="O2401" s="41">
        <v>29519.75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42"/>
      <c r="U2401" s="25" t="s">
        <v>19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3340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3794</v>
      </c>
      <c r="J2402" s="25">
        <v>1</v>
      </c>
      <c r="K2402" s="25">
        <v>1</v>
      </c>
      <c r="L2402" s="25">
        <f t="shared" si="386"/>
        <v>0</v>
      </c>
      <c r="M2402" s="25" t="s">
        <v>3344</v>
      </c>
      <c r="N2402" s="34">
        <v>45904</v>
      </c>
      <c r="O2402" s="41">
        <v>42424</v>
      </c>
      <c r="P2402" s="25" t="s">
        <v>1015</v>
      </c>
      <c r="Q2402" s="25" t="s">
        <v>2078</v>
      </c>
      <c r="R2402" s="25" t="s">
        <v>638</v>
      </c>
      <c r="S2402" s="3">
        <v>4</v>
      </c>
      <c r="T2402" s="42"/>
      <c r="U2402" s="25" t="s">
        <v>19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3340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3795</v>
      </c>
      <c r="J2403" s="25">
        <v>1</v>
      </c>
      <c r="K2403" s="25">
        <v>1</v>
      </c>
      <c r="L2403" s="25">
        <f t="shared" si="386"/>
        <v>0</v>
      </c>
      <c r="M2403" s="25" t="s">
        <v>3388</v>
      </c>
      <c r="N2403" s="34">
        <v>45906</v>
      </c>
      <c r="O2403" s="41">
        <v>38385.75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42"/>
      <c r="U2403" s="25" t="s">
        <v>19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3340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3796</v>
      </c>
      <c r="J2404" s="25">
        <v>1</v>
      </c>
      <c r="K2404" s="25">
        <v>1</v>
      </c>
      <c r="L2404" s="25">
        <f t="shared" si="386"/>
        <v>0</v>
      </c>
      <c r="M2404" s="25" t="s">
        <v>3550</v>
      </c>
      <c r="N2404" s="34">
        <v>45915</v>
      </c>
      <c r="O2404" s="41">
        <v>2907.8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42"/>
      <c r="U2404" s="25" t="s">
        <v>19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3340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3797</v>
      </c>
      <c r="J2405" s="25">
        <v>1</v>
      </c>
      <c r="K2405" s="25">
        <v>1</v>
      </c>
      <c r="L2405" s="25">
        <f t="shared" si="386"/>
        <v>0</v>
      </c>
      <c r="M2405" s="25" t="s">
        <v>3550</v>
      </c>
      <c r="N2405" s="34">
        <v>45915</v>
      </c>
      <c r="O2405" s="41">
        <v>3427.05</v>
      </c>
      <c r="P2405" s="25" t="s">
        <v>195</v>
      </c>
      <c r="Q2405" s="25">
        <v>58155693046</v>
      </c>
      <c r="R2405" s="25" t="s">
        <v>41</v>
      </c>
      <c r="S2405" s="3">
        <v>4</v>
      </c>
      <c r="T2405" s="42"/>
      <c r="U2405" s="25" t="s">
        <v>19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3340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3798</v>
      </c>
      <c r="J2406" s="25">
        <v>2</v>
      </c>
      <c r="K2406" s="25">
        <v>2</v>
      </c>
      <c r="L2406" s="25">
        <f t="shared" si="386"/>
        <v>0</v>
      </c>
      <c r="M2406" s="25" t="s">
        <v>3388</v>
      </c>
      <c r="N2406" s="34">
        <v>45906</v>
      </c>
      <c r="O2406" s="41">
        <v>53397.5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42"/>
      <c r="U2406" s="25" t="s">
        <v>19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3340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3799</v>
      </c>
      <c r="J2407" s="25">
        <v>2</v>
      </c>
      <c r="K2407" s="25">
        <v>2</v>
      </c>
      <c r="L2407" s="25">
        <f t="shared" si="386"/>
        <v>0</v>
      </c>
      <c r="M2407" s="25" t="s">
        <v>3388</v>
      </c>
      <c r="N2407" s="34">
        <v>45906</v>
      </c>
      <c r="O2407" s="41">
        <v>82010.5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42"/>
      <c r="U2407" s="25" t="s">
        <v>19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3340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3800</v>
      </c>
      <c r="J2408" s="25">
        <v>4</v>
      </c>
      <c r="K2408" s="25">
        <v>4</v>
      </c>
      <c r="L2408" s="25">
        <f t="shared" si="386"/>
        <v>0</v>
      </c>
      <c r="M2408" s="25" t="s">
        <v>3388</v>
      </c>
      <c r="N2408" s="34">
        <v>45906</v>
      </c>
      <c r="O2408" s="41">
        <v>162006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42"/>
      <c r="U2408" s="25" t="s">
        <v>19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3340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3801</v>
      </c>
      <c r="J2409" s="25">
        <v>1</v>
      </c>
      <c r="K2409" s="25">
        <v>1</v>
      </c>
      <c r="L2409" s="25">
        <f t="shared" si="386"/>
        <v>0</v>
      </c>
      <c r="M2409" s="25" t="s">
        <v>3344</v>
      </c>
      <c r="N2409" s="34">
        <v>45904</v>
      </c>
      <c r="O2409" s="41">
        <v>27156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42"/>
      <c r="U2409" s="25" t="s">
        <v>19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3340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3802</v>
      </c>
      <c r="J2410" s="25">
        <v>2</v>
      </c>
      <c r="K2410" s="25">
        <v>2</v>
      </c>
      <c r="L2410" s="25">
        <f t="shared" si="386"/>
        <v>0</v>
      </c>
      <c r="M2410" s="25" t="s">
        <v>3344</v>
      </c>
      <c r="N2410" s="34">
        <v>45904</v>
      </c>
      <c r="O2410" s="41">
        <v>45012</v>
      </c>
      <c r="P2410" s="25" t="s">
        <v>1015</v>
      </c>
      <c r="Q2410" s="25" t="s">
        <v>2078</v>
      </c>
      <c r="R2410" s="25" t="s">
        <v>638</v>
      </c>
      <c r="S2410" s="3">
        <v>4</v>
      </c>
      <c r="T2410" s="42"/>
      <c r="U2410" s="25" t="s">
        <v>19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3340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3803</v>
      </c>
      <c r="J2411" s="25">
        <v>1</v>
      </c>
      <c r="K2411" s="25">
        <v>1</v>
      </c>
      <c r="L2411" s="25">
        <f t="shared" si="386"/>
        <v>0</v>
      </c>
      <c r="M2411" s="25" t="s">
        <v>3550</v>
      </c>
      <c r="N2411" s="34">
        <v>45915</v>
      </c>
      <c r="O2411" s="41">
        <v>18277.599999999999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42"/>
      <c r="U2411" s="25" t="s">
        <v>19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3340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3804</v>
      </c>
      <c r="J2412" s="25">
        <v>1</v>
      </c>
      <c r="K2412" s="25">
        <v>1</v>
      </c>
      <c r="L2412" s="25">
        <f t="shared" si="386"/>
        <v>0</v>
      </c>
      <c r="M2412" s="25" t="s">
        <v>3388</v>
      </c>
      <c r="N2412" s="34">
        <v>45906</v>
      </c>
      <c r="O2412" s="41">
        <v>40199.25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42"/>
      <c r="U2412" s="25" t="s">
        <v>19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3340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3805</v>
      </c>
      <c r="J2413" s="25">
        <v>1</v>
      </c>
      <c r="K2413" s="25">
        <v>1</v>
      </c>
      <c r="L2413" s="25">
        <f t="shared" si="386"/>
        <v>0</v>
      </c>
      <c r="M2413" s="25" t="s">
        <v>3409</v>
      </c>
      <c r="N2413" s="34">
        <v>45908</v>
      </c>
      <c r="O2413" s="41">
        <v>31573.5</v>
      </c>
      <c r="P2413" s="25" t="s">
        <v>899</v>
      </c>
      <c r="Q2413" s="25" t="s">
        <v>3400</v>
      </c>
      <c r="R2413" s="25" t="s">
        <v>41</v>
      </c>
      <c r="S2413" s="3">
        <v>4</v>
      </c>
      <c r="T2413" s="42"/>
      <c r="U2413" s="25" t="s">
        <v>19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3340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3806</v>
      </c>
      <c r="J2414" s="25">
        <v>2</v>
      </c>
      <c r="K2414" s="25">
        <v>2</v>
      </c>
      <c r="L2414" s="25">
        <f t="shared" si="386"/>
        <v>0</v>
      </c>
      <c r="M2414" s="25" t="s">
        <v>3388</v>
      </c>
      <c r="N2414" s="34">
        <v>45906</v>
      </c>
      <c r="O2414" s="41">
        <v>87652.5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42"/>
      <c r="U2414" s="25" t="s">
        <v>19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3340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3807</v>
      </c>
      <c r="J2415" s="25">
        <v>1</v>
      </c>
      <c r="K2415" s="25">
        <v>1</v>
      </c>
      <c r="L2415" s="25">
        <f t="shared" si="386"/>
        <v>0</v>
      </c>
      <c r="M2415" s="25" t="s">
        <v>3550</v>
      </c>
      <c r="N2415" s="34">
        <v>45915</v>
      </c>
      <c r="O2415" s="41">
        <v>19004.55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42"/>
      <c r="U2415" s="25" t="s">
        <v>19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3340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3808</v>
      </c>
      <c r="J2416" s="25">
        <v>3</v>
      </c>
      <c r="K2416" s="25">
        <v>3</v>
      </c>
      <c r="L2416" s="25">
        <f t="shared" si="386"/>
        <v>0</v>
      </c>
      <c r="M2416" s="25" t="s">
        <v>3388</v>
      </c>
      <c r="N2416" s="34">
        <v>45906</v>
      </c>
      <c r="O2416" s="41">
        <v>115157.25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42"/>
      <c r="U2416" s="25" t="s">
        <v>19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3340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3809</v>
      </c>
      <c r="J2417" s="25">
        <v>1</v>
      </c>
      <c r="K2417" s="25">
        <v>1</v>
      </c>
      <c r="L2417" s="25">
        <f t="shared" si="386"/>
        <v>0</v>
      </c>
      <c r="M2417" s="25" t="s">
        <v>3550</v>
      </c>
      <c r="N2417" s="34">
        <v>45915</v>
      </c>
      <c r="O2417" s="41">
        <v>35101.300000000003</v>
      </c>
      <c r="P2417" s="25" t="s">
        <v>195</v>
      </c>
      <c r="Q2417" s="25">
        <v>58155693046</v>
      </c>
      <c r="R2417" s="25" t="s">
        <v>41</v>
      </c>
      <c r="S2417" s="3">
        <v>4</v>
      </c>
      <c r="T2417" s="42"/>
      <c r="U2417" s="25" t="s">
        <v>19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3340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3810</v>
      </c>
      <c r="J2418" s="25">
        <v>1</v>
      </c>
      <c r="K2418" s="25">
        <v>1</v>
      </c>
      <c r="L2418" s="25">
        <f t="shared" si="386"/>
        <v>0</v>
      </c>
      <c r="M2418" s="25" t="s">
        <v>3388</v>
      </c>
      <c r="N2418" s="34">
        <v>45906</v>
      </c>
      <c r="O2418" s="41">
        <v>41408.25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42"/>
      <c r="U2418" s="25" t="s">
        <v>19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3340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3811</v>
      </c>
      <c r="J2419" s="25">
        <v>1</v>
      </c>
      <c r="K2419" s="25">
        <v>1</v>
      </c>
      <c r="L2419" s="25">
        <f t="shared" si="386"/>
        <v>0</v>
      </c>
      <c r="M2419" s="25" t="s">
        <v>3550</v>
      </c>
      <c r="N2419" s="34">
        <v>45915</v>
      </c>
      <c r="O2419" s="41">
        <v>19523.8</v>
      </c>
      <c r="P2419" s="25" t="s">
        <v>195</v>
      </c>
      <c r="Q2419" s="25">
        <v>58155693046</v>
      </c>
      <c r="R2419" s="25" t="s">
        <v>41</v>
      </c>
      <c r="S2419" s="3">
        <v>4</v>
      </c>
      <c r="T2419" s="42"/>
      <c r="U2419" s="25" t="s">
        <v>19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3340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3812</v>
      </c>
      <c r="J2420" s="25">
        <v>1</v>
      </c>
      <c r="K2420" s="25">
        <v>1</v>
      </c>
      <c r="L2420" s="25">
        <f t="shared" si="386"/>
        <v>0</v>
      </c>
      <c r="M2420" s="25" t="s">
        <v>3388</v>
      </c>
      <c r="N2420" s="34">
        <v>45906</v>
      </c>
      <c r="O2420" s="41">
        <v>41206.75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42"/>
      <c r="U2420" s="25" t="s">
        <v>19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3340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3813</v>
      </c>
      <c r="J2421" s="25">
        <v>1</v>
      </c>
      <c r="K2421" s="25">
        <v>1</v>
      </c>
      <c r="L2421" s="25">
        <f t="shared" si="386"/>
        <v>0</v>
      </c>
      <c r="M2421" s="25" t="s">
        <v>3388</v>
      </c>
      <c r="N2421" s="34">
        <v>45906</v>
      </c>
      <c r="O2421" s="41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42"/>
      <c r="U2421" s="25" t="s">
        <v>19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3340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3814</v>
      </c>
      <c r="J2422" s="25">
        <v>1</v>
      </c>
      <c r="K2422" s="25">
        <v>1</v>
      </c>
      <c r="L2422" s="25">
        <f t="shared" si="386"/>
        <v>0</v>
      </c>
      <c r="M2422" s="25" t="s">
        <v>3389</v>
      </c>
      <c r="N2422" s="34">
        <v>45906</v>
      </c>
      <c r="O2422" s="41">
        <v>6145.75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42"/>
      <c r="U2422" s="25" t="s">
        <v>19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3340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3815</v>
      </c>
      <c r="J2423" s="25">
        <v>2</v>
      </c>
      <c r="K2423" s="25">
        <v>2</v>
      </c>
      <c r="L2423" s="25">
        <f t="shared" si="386"/>
        <v>0</v>
      </c>
      <c r="M2423" s="25" t="s">
        <v>3388</v>
      </c>
      <c r="N2423" s="34">
        <v>45906</v>
      </c>
      <c r="O2423" s="41">
        <v>17732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42"/>
      <c r="U2423" s="25" t="s">
        <v>19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3340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3816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3389</v>
      </c>
      <c r="N2424" s="34">
        <v>45906</v>
      </c>
      <c r="O2424" s="41">
        <v>10679.5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42"/>
      <c r="U2424" s="25" t="s">
        <v>19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3340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3817</v>
      </c>
      <c r="J2425" s="25">
        <v>1</v>
      </c>
      <c r="K2425" s="25">
        <v>1</v>
      </c>
      <c r="L2425" s="25">
        <f t="shared" si="398"/>
        <v>0</v>
      </c>
      <c r="M2425" s="25" t="s">
        <v>3389</v>
      </c>
      <c r="N2425" s="34">
        <v>45906</v>
      </c>
      <c r="O2425" s="41">
        <v>18034.25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42"/>
      <c r="U2425" s="25" t="s">
        <v>19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3340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3818</v>
      </c>
      <c r="J2426" s="25">
        <v>1</v>
      </c>
      <c r="K2426" s="25">
        <v>1</v>
      </c>
      <c r="L2426" s="25">
        <f t="shared" si="398"/>
        <v>0</v>
      </c>
      <c r="M2426" s="25" t="s">
        <v>3389</v>
      </c>
      <c r="N2426" s="34">
        <v>45906</v>
      </c>
      <c r="O2426" s="41">
        <v>8362.25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42"/>
      <c r="U2426" s="25" t="s">
        <v>19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3340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3819</v>
      </c>
      <c r="J2427" s="25">
        <v>1</v>
      </c>
      <c r="K2427" s="25">
        <v>1</v>
      </c>
      <c r="L2427" s="25">
        <f t="shared" si="398"/>
        <v>0</v>
      </c>
      <c r="M2427" s="25" t="s">
        <v>3388</v>
      </c>
      <c r="N2427" s="34">
        <v>45906</v>
      </c>
      <c r="O2427" s="41">
        <v>36068.5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42"/>
      <c r="U2427" s="25" t="s">
        <v>19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3340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3820</v>
      </c>
      <c r="J2428" s="25">
        <v>1</v>
      </c>
      <c r="K2428" s="25">
        <v>1</v>
      </c>
      <c r="L2428" s="25">
        <f t="shared" si="398"/>
        <v>0</v>
      </c>
      <c r="M2428" s="25" t="s">
        <v>3388</v>
      </c>
      <c r="N2428" s="34">
        <v>45906</v>
      </c>
      <c r="O2428" s="41">
        <v>41609.75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42"/>
      <c r="U2428" s="25" t="s">
        <v>19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3340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3821</v>
      </c>
      <c r="J2429" s="25">
        <v>2</v>
      </c>
      <c r="K2429" s="25">
        <v>2</v>
      </c>
      <c r="L2429" s="25">
        <f t="shared" si="398"/>
        <v>0</v>
      </c>
      <c r="M2429" s="25" t="s">
        <v>3388</v>
      </c>
      <c r="N2429" s="34">
        <v>45906</v>
      </c>
      <c r="O2429" s="41">
        <v>77577.5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42"/>
      <c r="U2429" s="25" t="s">
        <v>19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3340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3822</v>
      </c>
      <c r="J2430" s="25">
        <v>1</v>
      </c>
      <c r="K2430" s="25">
        <v>1</v>
      </c>
      <c r="L2430" s="25">
        <f t="shared" si="398"/>
        <v>0</v>
      </c>
      <c r="M2430" s="25" t="s">
        <v>3389</v>
      </c>
      <c r="N2430" s="34">
        <v>45906</v>
      </c>
      <c r="O2430" s="41">
        <v>4735.25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42"/>
      <c r="U2430" s="25" t="s">
        <v>19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3340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3823</v>
      </c>
      <c r="J2431" s="25">
        <v>1</v>
      </c>
      <c r="K2431" s="25">
        <v>1</v>
      </c>
      <c r="L2431" s="25">
        <f t="shared" si="398"/>
        <v>0</v>
      </c>
      <c r="M2431" s="25" t="s">
        <v>3389</v>
      </c>
      <c r="N2431" s="34">
        <v>45906</v>
      </c>
      <c r="O2431" s="41">
        <v>3627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42"/>
      <c r="U2431" s="25" t="s">
        <v>19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3340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3824</v>
      </c>
      <c r="J2432" s="25">
        <v>2</v>
      </c>
      <c r="K2432" s="25">
        <v>2</v>
      </c>
      <c r="L2432" s="25">
        <f t="shared" si="398"/>
        <v>0</v>
      </c>
      <c r="M2432" s="25" t="s">
        <v>3388</v>
      </c>
      <c r="N2432" s="34">
        <v>45906</v>
      </c>
      <c r="O2432" s="41">
        <v>19142.5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42"/>
      <c r="U2432" s="25" t="s">
        <v>19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3340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3825</v>
      </c>
      <c r="J2433" s="25">
        <v>1</v>
      </c>
      <c r="K2433" s="25">
        <v>1</v>
      </c>
      <c r="L2433" s="25">
        <f t="shared" si="398"/>
        <v>0</v>
      </c>
      <c r="M2433" s="25" t="s">
        <v>3389</v>
      </c>
      <c r="N2433" s="34">
        <v>45906</v>
      </c>
      <c r="O2433" s="41">
        <v>16623.75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42"/>
      <c r="U2433" s="25" t="s">
        <v>19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3340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3826</v>
      </c>
      <c r="J2434" s="25">
        <v>1</v>
      </c>
      <c r="K2434" s="25">
        <v>1</v>
      </c>
      <c r="L2434" s="25">
        <f t="shared" si="398"/>
        <v>0</v>
      </c>
      <c r="M2434" s="25" t="s">
        <v>3388</v>
      </c>
      <c r="N2434" s="34">
        <v>45906</v>
      </c>
      <c r="O2434" s="41">
        <v>19444.75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42"/>
      <c r="U2434" s="25" t="s">
        <v>19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3340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3827</v>
      </c>
      <c r="J2435" s="25">
        <v>2</v>
      </c>
      <c r="K2435" s="25">
        <v>2</v>
      </c>
      <c r="L2435" s="25">
        <f t="shared" si="398"/>
        <v>0</v>
      </c>
      <c r="M2435" s="25" t="s">
        <v>3389</v>
      </c>
      <c r="N2435" s="34">
        <v>45906</v>
      </c>
      <c r="O2435" s="41">
        <v>46143.5</v>
      </c>
      <c r="P2435" s="25" t="s">
        <v>1900</v>
      </c>
      <c r="Q2435" s="25">
        <v>58155325373</v>
      </c>
      <c r="R2435" s="25" t="s">
        <v>41</v>
      </c>
      <c r="S2435" s="3">
        <v>4</v>
      </c>
      <c r="T2435" s="42"/>
      <c r="U2435" s="25" t="s">
        <v>19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3340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3828</v>
      </c>
      <c r="J2436" s="25">
        <v>1</v>
      </c>
      <c r="K2436" s="25">
        <v>1</v>
      </c>
      <c r="L2436" s="25">
        <f t="shared" si="398"/>
        <v>0</v>
      </c>
      <c r="M2436" s="25" t="s">
        <v>3369</v>
      </c>
      <c r="N2436" s="34">
        <v>45906</v>
      </c>
      <c r="O2436" s="41">
        <v>13020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42"/>
      <c r="U2436" s="25" t="s">
        <v>19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3340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3829</v>
      </c>
      <c r="J2437" s="25">
        <v>1</v>
      </c>
      <c r="K2437" s="25">
        <v>1</v>
      </c>
      <c r="L2437" s="25">
        <f t="shared" si="398"/>
        <v>0</v>
      </c>
      <c r="M2437" s="25" t="s">
        <v>3369</v>
      </c>
      <c r="N2437" s="34">
        <v>45906</v>
      </c>
      <c r="O2437" s="41">
        <v>11741.25</v>
      </c>
      <c r="P2437" s="25" t="s">
        <v>2290</v>
      </c>
      <c r="Q2437" s="25">
        <v>58155321965</v>
      </c>
      <c r="R2437" s="25" t="s">
        <v>41</v>
      </c>
      <c r="S2437" s="3">
        <v>-20</v>
      </c>
      <c r="T2437" s="42"/>
      <c r="U2437" s="25" t="s">
        <v>19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3340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1347</v>
      </c>
      <c r="J2438" s="25">
        <v>1</v>
      </c>
      <c r="K2438" s="25">
        <v>1</v>
      </c>
      <c r="L2438" s="25">
        <f t="shared" si="398"/>
        <v>0</v>
      </c>
      <c r="M2438" s="25" t="s">
        <v>3369</v>
      </c>
      <c r="N2438" s="34">
        <v>45906</v>
      </c>
      <c r="O2438" s="41">
        <v>19181.25</v>
      </c>
      <c r="P2438" s="25" t="s">
        <v>2290</v>
      </c>
      <c r="Q2438" s="25">
        <v>58155321965</v>
      </c>
      <c r="R2438" s="25" t="s">
        <v>41</v>
      </c>
      <c r="S2438" s="3">
        <v>4</v>
      </c>
      <c r="T2438" s="42"/>
      <c r="U2438" s="25" t="s">
        <v>19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3340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3830</v>
      </c>
      <c r="J2439" s="25">
        <v>1</v>
      </c>
      <c r="K2439" s="25">
        <v>1</v>
      </c>
      <c r="L2439" s="25">
        <f t="shared" si="398"/>
        <v>0</v>
      </c>
      <c r="M2439" s="25" t="s">
        <v>3550</v>
      </c>
      <c r="N2439" s="34">
        <v>45915</v>
      </c>
      <c r="O2439" s="41">
        <v>10592.7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42"/>
      <c r="U2439" s="25" t="s">
        <v>19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3340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3831</v>
      </c>
      <c r="J2440" s="25">
        <v>1</v>
      </c>
      <c r="K2440" s="25">
        <v>1</v>
      </c>
      <c r="L2440" s="25">
        <f t="shared" si="398"/>
        <v>0</v>
      </c>
      <c r="M2440" s="25" t="s">
        <v>3379</v>
      </c>
      <c r="N2440" s="34">
        <v>45906</v>
      </c>
      <c r="O2440" s="41">
        <v>74981.25</v>
      </c>
      <c r="P2440" s="25" t="s">
        <v>3378</v>
      </c>
      <c r="Q2440" s="25">
        <v>58155323656</v>
      </c>
      <c r="R2440" s="25" t="s">
        <v>41</v>
      </c>
      <c r="S2440" s="3">
        <v>-20</v>
      </c>
      <c r="T2440" s="42"/>
      <c r="U2440" s="25" t="s">
        <v>19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3340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3832</v>
      </c>
      <c r="J2441" s="25">
        <v>1</v>
      </c>
      <c r="K2441" s="25">
        <v>1</v>
      </c>
      <c r="L2441" s="25">
        <f t="shared" si="398"/>
        <v>0</v>
      </c>
      <c r="M2441" s="25" t="s">
        <v>3550</v>
      </c>
      <c r="N2441" s="34">
        <v>45915</v>
      </c>
      <c r="O2441" s="41">
        <v>21289.25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42"/>
      <c r="U2441" s="25" t="s">
        <v>19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3340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3833</v>
      </c>
      <c r="J2442" s="25">
        <v>1</v>
      </c>
      <c r="K2442" s="25">
        <v>1</v>
      </c>
      <c r="L2442" s="25">
        <f t="shared" si="398"/>
        <v>0</v>
      </c>
      <c r="M2442" s="25" t="s">
        <v>3418</v>
      </c>
      <c r="N2442" s="34">
        <v>45908</v>
      </c>
      <c r="O2442" s="41">
        <v>9783</v>
      </c>
      <c r="P2442" s="25" t="s">
        <v>3341</v>
      </c>
      <c r="Q2442" s="25" t="s">
        <v>2078</v>
      </c>
      <c r="R2442" s="25" t="s">
        <v>638</v>
      </c>
      <c r="S2442" s="3">
        <v>4</v>
      </c>
      <c r="T2442" s="42"/>
      <c r="U2442" s="25" t="s">
        <v>19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3340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3834</v>
      </c>
      <c r="J2443" s="25">
        <v>1</v>
      </c>
      <c r="K2443" s="25">
        <v>1</v>
      </c>
      <c r="L2443" s="25">
        <f t="shared" si="398"/>
        <v>0</v>
      </c>
      <c r="M2443" s="25" t="s">
        <v>3550</v>
      </c>
      <c r="N2443" s="34">
        <v>45915</v>
      </c>
      <c r="O2443" s="41">
        <v>15265.95</v>
      </c>
      <c r="P2443" s="25" t="s">
        <v>195</v>
      </c>
      <c r="Q2443" s="25">
        <v>58155693046</v>
      </c>
      <c r="R2443" s="25" t="s">
        <v>41</v>
      </c>
      <c r="S2443" s="3">
        <v>4</v>
      </c>
      <c r="T2443" s="42"/>
      <c r="U2443" s="25" t="s">
        <v>19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3340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3835</v>
      </c>
      <c r="J2444" s="25">
        <v>1</v>
      </c>
      <c r="K2444" s="25">
        <v>1</v>
      </c>
      <c r="L2444" s="25">
        <f t="shared" si="398"/>
        <v>0</v>
      </c>
      <c r="M2444" s="25" t="s">
        <v>3367</v>
      </c>
      <c r="N2444" s="34">
        <v>45906</v>
      </c>
      <c r="O2444" s="41">
        <v>11829.6</v>
      </c>
      <c r="P2444" s="25" t="s">
        <v>212</v>
      </c>
      <c r="Q2444" s="25">
        <v>58155324614</v>
      </c>
      <c r="R2444" s="25" t="s">
        <v>41</v>
      </c>
      <c r="S2444" s="3">
        <v>4</v>
      </c>
      <c r="T2444" s="42"/>
      <c r="U2444" s="25" t="s">
        <v>19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3340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3836</v>
      </c>
      <c r="J2445" s="25">
        <v>1</v>
      </c>
      <c r="K2445" s="25">
        <v>1</v>
      </c>
      <c r="L2445" s="25">
        <f t="shared" si="398"/>
        <v>0</v>
      </c>
      <c r="M2445" s="25" t="s">
        <v>3550</v>
      </c>
      <c r="N2445" s="34">
        <v>45915</v>
      </c>
      <c r="O2445" s="41">
        <v>15992.9</v>
      </c>
      <c r="P2445" s="25" t="s">
        <v>195</v>
      </c>
      <c r="Q2445" s="25">
        <v>58155693046</v>
      </c>
      <c r="R2445" s="25" t="s">
        <v>41</v>
      </c>
      <c r="S2445" s="3">
        <v>4</v>
      </c>
      <c r="T2445" s="42"/>
      <c r="U2445" s="25" t="s">
        <v>19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3347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3837</v>
      </c>
      <c r="J2446" s="25">
        <v>1</v>
      </c>
      <c r="K2446" s="25">
        <v>1</v>
      </c>
      <c r="L2446" s="25">
        <f t="shared" si="398"/>
        <v>0</v>
      </c>
      <c r="M2446" s="25" t="s">
        <v>3426</v>
      </c>
      <c r="N2446" s="34">
        <v>45909</v>
      </c>
      <c r="O2446" s="41">
        <v>3078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42"/>
      <c r="U2446" s="25" t="s">
        <v>19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3347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3838</v>
      </c>
      <c r="J2447" s="25">
        <v>1</v>
      </c>
      <c r="K2447" s="25">
        <v>1</v>
      </c>
      <c r="L2447" s="25">
        <f t="shared" si="398"/>
        <v>0</v>
      </c>
      <c r="M2447" s="25" t="s">
        <v>3427</v>
      </c>
      <c r="N2447" s="34">
        <v>45909</v>
      </c>
      <c r="O2447" s="41">
        <v>8977.5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42"/>
      <c r="U2447" s="25" t="s">
        <v>19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3347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3839</v>
      </c>
      <c r="J2448" s="25">
        <v>1</v>
      </c>
      <c r="K2448" s="25">
        <v>1</v>
      </c>
      <c r="L2448" s="25">
        <f t="shared" si="398"/>
        <v>0</v>
      </c>
      <c r="M2448" s="25" t="s">
        <v>3417</v>
      </c>
      <c r="N2448" s="34">
        <v>45908</v>
      </c>
      <c r="O2448" s="53">
        <v>25393.5</v>
      </c>
      <c r="P2448" s="25" t="s">
        <v>3341</v>
      </c>
      <c r="Q2448" s="25" t="s">
        <v>2078</v>
      </c>
      <c r="R2448" s="25" t="s">
        <v>638</v>
      </c>
      <c r="S2448" s="3">
        <v>4</v>
      </c>
      <c r="T2448" s="42"/>
      <c r="U2448" s="25" t="s">
        <v>19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3347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3840</v>
      </c>
      <c r="J2449" s="25">
        <v>1</v>
      </c>
      <c r="K2449" s="25">
        <v>1</v>
      </c>
      <c r="L2449" s="25">
        <f t="shared" si="398"/>
        <v>0</v>
      </c>
      <c r="M2449" s="25" t="s">
        <v>3426</v>
      </c>
      <c r="N2449" s="34">
        <v>45909</v>
      </c>
      <c r="O2449" s="41">
        <v>10089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42"/>
      <c r="U2449" s="25" t="s">
        <v>19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3347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3841</v>
      </c>
      <c r="J2450" s="25">
        <v>1</v>
      </c>
      <c r="K2450" s="25">
        <v>1</v>
      </c>
      <c r="L2450" s="25">
        <f t="shared" si="398"/>
        <v>0</v>
      </c>
      <c r="M2450" s="25" t="s">
        <v>3427</v>
      </c>
      <c r="N2450" s="34">
        <v>45909</v>
      </c>
      <c r="O2450" s="41">
        <v>26419.5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42"/>
      <c r="U2450" s="25" t="s">
        <v>19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3347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3841</v>
      </c>
      <c r="J2451" s="25">
        <v>1</v>
      </c>
      <c r="K2451" s="25">
        <v>1</v>
      </c>
      <c r="L2451" s="25">
        <f t="shared" si="398"/>
        <v>0</v>
      </c>
      <c r="M2451" s="25" t="s">
        <v>3417</v>
      </c>
      <c r="N2451" s="34">
        <v>45908</v>
      </c>
      <c r="O2451" s="53">
        <v>23341.5</v>
      </c>
      <c r="P2451" s="25" t="s">
        <v>3341</v>
      </c>
      <c r="Q2451" s="25" t="s">
        <v>2078</v>
      </c>
      <c r="R2451" s="25" t="s">
        <v>638</v>
      </c>
      <c r="S2451" s="3">
        <v>4</v>
      </c>
      <c r="T2451" s="42"/>
      <c r="U2451" s="25" t="s">
        <v>19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3347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3842</v>
      </c>
      <c r="J2452" s="25">
        <v>1</v>
      </c>
      <c r="K2452" s="25">
        <v>1</v>
      </c>
      <c r="L2452" s="25">
        <f t="shared" si="398"/>
        <v>0</v>
      </c>
      <c r="M2452" s="25" t="s">
        <v>3426</v>
      </c>
      <c r="N2452" s="34">
        <v>45909</v>
      </c>
      <c r="O2452" s="41">
        <v>14107.5</v>
      </c>
      <c r="P2452" s="25" t="s">
        <v>255</v>
      </c>
      <c r="Q2452" s="25" t="s">
        <v>2078</v>
      </c>
      <c r="R2452" s="25" t="s">
        <v>849</v>
      </c>
      <c r="S2452" s="3">
        <v>4</v>
      </c>
      <c r="T2452" s="42"/>
      <c r="U2452" s="25" t="s">
        <v>19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3347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3843</v>
      </c>
      <c r="J2453" s="25">
        <v>1</v>
      </c>
      <c r="K2453" s="25">
        <v>1</v>
      </c>
      <c r="L2453" s="25">
        <f t="shared" si="398"/>
        <v>0</v>
      </c>
      <c r="M2453" s="25" t="s">
        <v>3427</v>
      </c>
      <c r="N2453" s="34">
        <v>45909</v>
      </c>
      <c r="O2453" s="41">
        <v>17869.5</v>
      </c>
      <c r="P2453" s="25" t="s">
        <v>43</v>
      </c>
      <c r="Q2453" s="25" t="s">
        <v>2078</v>
      </c>
      <c r="R2453" s="25" t="s">
        <v>849</v>
      </c>
      <c r="S2453" s="3">
        <v>4</v>
      </c>
      <c r="T2453" s="42"/>
      <c r="U2453" s="25" t="s">
        <v>19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3347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3844</v>
      </c>
      <c r="J2454" s="25">
        <v>1</v>
      </c>
      <c r="K2454" s="25">
        <v>1</v>
      </c>
      <c r="L2454" s="25">
        <f t="shared" si="398"/>
        <v>0</v>
      </c>
      <c r="M2454" s="25" t="s">
        <v>3417</v>
      </c>
      <c r="N2454" s="34">
        <v>45908</v>
      </c>
      <c r="O2454" s="53">
        <v>19836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42"/>
      <c r="U2454" s="25" t="s">
        <v>19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3347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3845</v>
      </c>
      <c r="J2455" s="25">
        <v>1</v>
      </c>
      <c r="K2455" s="25">
        <v>1</v>
      </c>
      <c r="L2455" s="25">
        <f t="shared" si="398"/>
        <v>0</v>
      </c>
      <c r="M2455" s="25" t="s">
        <v>3417</v>
      </c>
      <c r="N2455" s="34">
        <v>45908</v>
      </c>
      <c r="O2455" s="53">
        <v>4018.5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42"/>
      <c r="U2455" s="25" t="s">
        <v>19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3347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3846</v>
      </c>
      <c r="J2456" s="25">
        <v>1</v>
      </c>
      <c r="K2456" s="25">
        <v>1</v>
      </c>
      <c r="L2456" s="25">
        <f t="shared" si="398"/>
        <v>0</v>
      </c>
      <c r="M2456" s="25" t="s">
        <v>3417</v>
      </c>
      <c r="N2456" s="34">
        <v>45908</v>
      </c>
      <c r="O2456" s="53">
        <v>27274.5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42"/>
      <c r="U2456" s="25" t="s">
        <v>19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3347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3847</v>
      </c>
      <c r="J2457" s="25">
        <v>1</v>
      </c>
      <c r="K2457" s="25">
        <v>1</v>
      </c>
      <c r="L2457" s="25">
        <f t="shared" si="398"/>
        <v>0</v>
      </c>
      <c r="M2457" s="25" t="s">
        <v>3417</v>
      </c>
      <c r="N2457" s="34">
        <v>45908</v>
      </c>
      <c r="O2457" s="53">
        <v>18382.5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42"/>
      <c r="U2457" s="25" t="s">
        <v>19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3347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3783</v>
      </c>
      <c r="J2458" s="25">
        <v>1</v>
      </c>
      <c r="K2458" s="25">
        <v>1</v>
      </c>
      <c r="L2458" s="25">
        <f t="shared" si="398"/>
        <v>0</v>
      </c>
      <c r="M2458" s="25" t="s">
        <v>3418</v>
      </c>
      <c r="N2458" s="34">
        <v>45908</v>
      </c>
      <c r="O2458" s="41">
        <v>20691</v>
      </c>
      <c r="P2458" s="25" t="s">
        <v>3341</v>
      </c>
      <c r="Q2458" s="25" t="s">
        <v>2078</v>
      </c>
      <c r="R2458" s="25" t="s">
        <v>638</v>
      </c>
      <c r="S2458" s="3">
        <v>4</v>
      </c>
      <c r="T2458" s="42"/>
      <c r="U2458" s="25" t="s">
        <v>19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3347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3848</v>
      </c>
      <c r="J2459" s="25">
        <v>1</v>
      </c>
      <c r="K2459" s="25">
        <v>1</v>
      </c>
      <c r="L2459" s="25">
        <f t="shared" si="398"/>
        <v>0</v>
      </c>
      <c r="M2459" s="25" t="s">
        <v>3427</v>
      </c>
      <c r="N2459" s="34">
        <v>45909</v>
      </c>
      <c r="O2459" s="41">
        <v>13680</v>
      </c>
      <c r="P2459" s="25" t="s">
        <v>43</v>
      </c>
      <c r="Q2459" s="25" t="s">
        <v>2078</v>
      </c>
      <c r="R2459" s="25" t="s">
        <v>849</v>
      </c>
      <c r="S2459" s="3">
        <v>4</v>
      </c>
      <c r="T2459" s="42"/>
      <c r="U2459" s="25" t="s">
        <v>19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3347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3849</v>
      </c>
      <c r="J2460" s="25">
        <v>1</v>
      </c>
      <c r="K2460" s="25">
        <v>1</v>
      </c>
      <c r="L2460" s="25">
        <f t="shared" si="398"/>
        <v>0</v>
      </c>
      <c r="M2460" s="25" t="s">
        <v>3417</v>
      </c>
      <c r="N2460" s="34">
        <v>45908</v>
      </c>
      <c r="O2460" s="53">
        <v>20691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42"/>
      <c r="U2460" s="25" t="s">
        <v>19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3347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3850</v>
      </c>
      <c r="J2461" s="25">
        <v>1</v>
      </c>
      <c r="K2461" s="25">
        <v>1</v>
      </c>
      <c r="L2461" s="25">
        <f t="shared" si="398"/>
        <v>0</v>
      </c>
      <c r="M2461" s="25" t="s">
        <v>3417</v>
      </c>
      <c r="N2461" s="34">
        <v>45908</v>
      </c>
      <c r="O2461" s="53">
        <v>18382.5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42"/>
      <c r="U2461" s="25" t="s">
        <v>19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3347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3851</v>
      </c>
      <c r="J2462" s="25">
        <v>1</v>
      </c>
      <c r="K2462" s="25">
        <v>1</v>
      </c>
      <c r="L2462" s="25">
        <f t="shared" si="398"/>
        <v>0</v>
      </c>
      <c r="M2462" s="25" t="s">
        <v>3418</v>
      </c>
      <c r="N2462" s="34">
        <v>45908</v>
      </c>
      <c r="O2462" s="41">
        <v>8037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42"/>
      <c r="U2462" s="25" t="s">
        <v>19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3347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3852</v>
      </c>
      <c r="J2463" s="25">
        <v>1</v>
      </c>
      <c r="K2463" s="25">
        <v>1</v>
      </c>
      <c r="L2463" s="25">
        <f t="shared" si="398"/>
        <v>0</v>
      </c>
      <c r="M2463" s="25" t="s">
        <v>3418</v>
      </c>
      <c r="N2463" s="34">
        <v>45908</v>
      </c>
      <c r="O2463" s="41">
        <v>19611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42"/>
      <c r="U2463" s="25" t="s">
        <v>19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3347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3853</v>
      </c>
      <c r="J2464" s="25">
        <v>2</v>
      </c>
      <c r="K2464" s="25">
        <v>2</v>
      </c>
      <c r="L2464" s="25">
        <f t="shared" si="398"/>
        <v>0</v>
      </c>
      <c r="M2464" s="25" t="s">
        <v>3418</v>
      </c>
      <c r="N2464" s="34">
        <v>45908</v>
      </c>
      <c r="O2464" s="41">
        <f>18382.5+13882.5</f>
        <v>32265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42"/>
      <c r="U2464" s="25" t="s">
        <v>19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3347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3854</v>
      </c>
      <c r="J2465" s="25">
        <v>1</v>
      </c>
      <c r="K2465" s="25">
        <v>1</v>
      </c>
      <c r="L2465" s="25">
        <f t="shared" si="398"/>
        <v>0</v>
      </c>
      <c r="M2465" s="25" t="s">
        <v>3418</v>
      </c>
      <c r="N2465" s="34">
        <v>45908</v>
      </c>
      <c r="O2465" s="41">
        <v>32233.5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42"/>
      <c r="U2465" s="25" t="s">
        <v>19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3347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3855</v>
      </c>
      <c r="J2466" s="25">
        <v>1</v>
      </c>
      <c r="K2466" s="25">
        <v>1</v>
      </c>
      <c r="L2466" s="25">
        <f t="shared" si="398"/>
        <v>0</v>
      </c>
      <c r="M2466" s="25" t="s">
        <v>3418</v>
      </c>
      <c r="N2466" s="34">
        <v>45908</v>
      </c>
      <c r="O2466" s="41">
        <v>8208</v>
      </c>
      <c r="P2466" s="25" t="s">
        <v>3341</v>
      </c>
      <c r="Q2466" s="25" t="s">
        <v>2078</v>
      </c>
      <c r="R2466" s="25" t="s">
        <v>638</v>
      </c>
      <c r="S2466" s="3">
        <v>4</v>
      </c>
      <c r="T2466" s="42"/>
      <c r="U2466" s="25" t="s">
        <v>19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3347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3856</v>
      </c>
      <c r="J2467" s="25">
        <v>1</v>
      </c>
      <c r="K2467" s="25">
        <v>1</v>
      </c>
      <c r="L2467" s="25">
        <f t="shared" si="398"/>
        <v>0</v>
      </c>
      <c r="M2467" s="25" t="s">
        <v>3425</v>
      </c>
      <c r="N2467" s="34">
        <v>45909</v>
      </c>
      <c r="O2467" s="41">
        <v>24966</v>
      </c>
      <c r="P2467" s="25" t="s">
        <v>255</v>
      </c>
      <c r="Q2467" s="25" t="s">
        <v>2078</v>
      </c>
      <c r="R2467" s="25" t="s">
        <v>849</v>
      </c>
      <c r="S2467" s="3">
        <v>4</v>
      </c>
      <c r="T2467" s="42"/>
      <c r="U2467" s="25" t="s">
        <v>19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3347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3857</v>
      </c>
      <c r="J2468" s="25">
        <v>2</v>
      </c>
      <c r="K2468" s="25">
        <v>2</v>
      </c>
      <c r="L2468" s="25">
        <f t="shared" si="398"/>
        <v>0</v>
      </c>
      <c r="M2468" s="25" t="s">
        <v>3418</v>
      </c>
      <c r="N2468" s="34">
        <v>45908</v>
      </c>
      <c r="O2468" s="41">
        <f>24453+22653</f>
        <v>47106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42"/>
      <c r="U2468" s="25" t="s">
        <v>19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3347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3858</v>
      </c>
      <c r="J2469" s="25">
        <v>1</v>
      </c>
      <c r="K2469" s="25">
        <v>1</v>
      </c>
      <c r="L2469" s="25">
        <f t="shared" si="398"/>
        <v>0</v>
      </c>
      <c r="M2469" s="25" t="s">
        <v>3418</v>
      </c>
      <c r="N2469" s="34">
        <v>45908</v>
      </c>
      <c r="O2469" s="41">
        <v>23085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42"/>
      <c r="U2469" s="25" t="s">
        <v>19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3347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3859</v>
      </c>
      <c r="J2470" s="25">
        <v>1</v>
      </c>
      <c r="K2470" s="25">
        <v>1</v>
      </c>
      <c r="L2470" s="25">
        <f t="shared" si="398"/>
        <v>0</v>
      </c>
      <c r="M2470" s="25" t="s">
        <v>3417</v>
      </c>
      <c r="N2470" s="34">
        <v>45908</v>
      </c>
      <c r="O2470" s="53">
        <v>23512.5</v>
      </c>
      <c r="P2470" s="25" t="s">
        <v>3341</v>
      </c>
      <c r="Q2470" s="25" t="s">
        <v>2078</v>
      </c>
      <c r="R2470" s="25" t="s">
        <v>638</v>
      </c>
      <c r="S2470" s="3">
        <v>4</v>
      </c>
      <c r="T2470" s="42"/>
      <c r="U2470" s="25" t="s">
        <v>19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3347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3859</v>
      </c>
      <c r="J2471" s="25">
        <v>1</v>
      </c>
      <c r="K2471" s="25">
        <v>1</v>
      </c>
      <c r="L2471" s="25">
        <f t="shared" si="398"/>
        <v>0</v>
      </c>
      <c r="M2471" s="25" t="s">
        <v>3427</v>
      </c>
      <c r="N2471" s="34">
        <v>45909</v>
      </c>
      <c r="O2471" s="41">
        <v>23512.5</v>
      </c>
      <c r="P2471" s="25" t="s">
        <v>43</v>
      </c>
      <c r="Q2471" s="25" t="s">
        <v>2078</v>
      </c>
      <c r="R2471" s="25" t="s">
        <v>849</v>
      </c>
      <c r="S2471" s="3">
        <v>4</v>
      </c>
      <c r="T2471" s="42"/>
      <c r="U2471" s="25" t="s">
        <v>19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3347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3860</v>
      </c>
      <c r="J2472" s="25">
        <v>2</v>
      </c>
      <c r="K2472" s="25">
        <v>2</v>
      </c>
      <c r="L2472" s="25">
        <f t="shared" si="398"/>
        <v>0</v>
      </c>
      <c r="M2472" s="25" t="s">
        <v>3418</v>
      </c>
      <c r="N2472" s="34">
        <v>45908</v>
      </c>
      <c r="O2472" s="41">
        <f>24453+24453</f>
        <v>48906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42"/>
      <c r="U2472" s="25" t="s">
        <v>19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3347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3861</v>
      </c>
      <c r="J2473" s="25">
        <v>1</v>
      </c>
      <c r="K2473" s="25">
        <v>1</v>
      </c>
      <c r="L2473" s="25">
        <f t="shared" si="398"/>
        <v>0</v>
      </c>
      <c r="M2473" s="25" t="s">
        <v>3418</v>
      </c>
      <c r="N2473" s="34">
        <v>45908</v>
      </c>
      <c r="O2473" s="41">
        <v>12055.5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42"/>
      <c r="U2473" s="25" t="s">
        <v>19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3347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3750</v>
      </c>
      <c r="J2474" s="25">
        <v>1</v>
      </c>
      <c r="K2474" s="25">
        <v>1</v>
      </c>
      <c r="L2474" s="25">
        <f t="shared" si="398"/>
        <v>0</v>
      </c>
      <c r="M2474" s="25" t="s">
        <v>3418</v>
      </c>
      <c r="N2474" s="34">
        <v>45908</v>
      </c>
      <c r="O2474" s="41">
        <v>31635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42"/>
      <c r="U2474" s="25" t="s">
        <v>19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3347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3862</v>
      </c>
      <c r="J2475" s="25">
        <v>1</v>
      </c>
      <c r="K2475" s="25">
        <v>1</v>
      </c>
      <c r="L2475" s="25">
        <f t="shared" si="398"/>
        <v>0</v>
      </c>
      <c r="M2475" s="25" t="s">
        <v>3417</v>
      </c>
      <c r="N2475" s="34">
        <v>45908</v>
      </c>
      <c r="O2475" s="53">
        <v>33088.5</v>
      </c>
      <c r="P2475" s="25" t="s">
        <v>3341</v>
      </c>
      <c r="Q2475" s="25" t="s">
        <v>2078</v>
      </c>
      <c r="R2475" s="25" t="s">
        <v>638</v>
      </c>
      <c r="S2475" s="3">
        <v>4</v>
      </c>
      <c r="T2475" s="42"/>
      <c r="U2475" s="25" t="s">
        <v>19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3347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3863</v>
      </c>
      <c r="J2476" s="25">
        <v>1</v>
      </c>
      <c r="K2476" s="25">
        <v>1</v>
      </c>
      <c r="L2476" s="25">
        <f t="shared" si="398"/>
        <v>0</v>
      </c>
      <c r="M2476" s="25" t="s">
        <v>3425</v>
      </c>
      <c r="N2476" s="34">
        <v>45909</v>
      </c>
      <c r="O2476" s="41">
        <v>22401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42"/>
      <c r="U2476" s="25" t="s">
        <v>19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3347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3864</v>
      </c>
      <c r="J2477" s="25">
        <v>1</v>
      </c>
      <c r="K2477" s="25">
        <v>1</v>
      </c>
      <c r="L2477" s="25">
        <f t="shared" si="398"/>
        <v>0</v>
      </c>
      <c r="M2477" s="25" t="s">
        <v>3417</v>
      </c>
      <c r="N2477" s="34">
        <v>45908</v>
      </c>
      <c r="O2477" s="53">
        <v>28642.5</v>
      </c>
      <c r="P2477" s="25" t="s">
        <v>3341</v>
      </c>
      <c r="Q2477" s="25" t="s">
        <v>2078</v>
      </c>
      <c r="R2477" s="25" t="s">
        <v>638</v>
      </c>
      <c r="S2477" s="3">
        <v>4</v>
      </c>
      <c r="T2477" s="42"/>
      <c r="U2477" s="25" t="s">
        <v>19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3347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3865</v>
      </c>
      <c r="J2478" s="25">
        <v>1</v>
      </c>
      <c r="K2478" s="25">
        <v>1</v>
      </c>
      <c r="L2478" s="25">
        <f t="shared" si="398"/>
        <v>0</v>
      </c>
      <c r="M2478" s="25" t="s">
        <v>3427</v>
      </c>
      <c r="N2478" s="34">
        <v>45909</v>
      </c>
      <c r="O2478" s="41">
        <v>24966</v>
      </c>
      <c r="P2478" s="25" t="s">
        <v>43</v>
      </c>
      <c r="Q2478" s="25" t="s">
        <v>2078</v>
      </c>
      <c r="R2478" s="25" t="s">
        <v>849</v>
      </c>
      <c r="S2478" s="3">
        <v>4</v>
      </c>
      <c r="T2478" s="42"/>
      <c r="U2478" s="25" t="s">
        <v>19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3347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3866</v>
      </c>
      <c r="J2479" s="25">
        <v>1</v>
      </c>
      <c r="K2479" s="25">
        <v>1</v>
      </c>
      <c r="L2479" s="25">
        <f t="shared" si="398"/>
        <v>0</v>
      </c>
      <c r="M2479" s="25" t="s">
        <v>3418</v>
      </c>
      <c r="N2479" s="34">
        <v>45908</v>
      </c>
      <c r="O2479" s="41">
        <v>26419.5</v>
      </c>
      <c r="P2479" s="25" t="s">
        <v>3341</v>
      </c>
      <c r="Q2479" s="25" t="s">
        <v>2078</v>
      </c>
      <c r="R2479" s="25" t="s">
        <v>638</v>
      </c>
      <c r="S2479" s="3">
        <v>4</v>
      </c>
      <c r="T2479" s="42"/>
      <c r="U2479" s="25" t="s">
        <v>19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3347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3867</v>
      </c>
      <c r="J2480" s="25">
        <v>1</v>
      </c>
      <c r="K2480" s="25">
        <v>1</v>
      </c>
      <c r="L2480" s="25">
        <f t="shared" si="398"/>
        <v>0</v>
      </c>
      <c r="M2480" s="25" t="s">
        <v>3425</v>
      </c>
      <c r="N2480" s="34">
        <v>45909</v>
      </c>
      <c r="O2480" s="41">
        <v>31122</v>
      </c>
      <c r="P2480" s="25" t="s">
        <v>255</v>
      </c>
      <c r="Q2480" s="25" t="s">
        <v>2078</v>
      </c>
      <c r="R2480" s="25" t="s">
        <v>849</v>
      </c>
      <c r="S2480" s="3">
        <v>4</v>
      </c>
      <c r="T2480" s="42"/>
      <c r="U2480" s="25" t="s">
        <v>19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3347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3868</v>
      </c>
      <c r="J2481" s="25">
        <v>1</v>
      </c>
      <c r="K2481" s="25">
        <v>1</v>
      </c>
      <c r="L2481" s="25">
        <f t="shared" si="398"/>
        <v>0</v>
      </c>
      <c r="M2481" s="25" t="s">
        <v>3417</v>
      </c>
      <c r="N2481" s="34">
        <v>45908</v>
      </c>
      <c r="O2481" s="53">
        <v>26419.5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42"/>
      <c r="U2481" s="25" t="s">
        <v>19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3347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3869</v>
      </c>
      <c r="J2482" s="25">
        <v>1</v>
      </c>
      <c r="K2482" s="25">
        <v>1</v>
      </c>
      <c r="L2482" s="25">
        <f t="shared" si="398"/>
        <v>0</v>
      </c>
      <c r="M2482" s="25" t="s">
        <v>3418</v>
      </c>
      <c r="N2482" s="34">
        <v>45908</v>
      </c>
      <c r="O2482" s="41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42"/>
      <c r="U2482" s="25" t="s">
        <v>19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3347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3870</v>
      </c>
      <c r="J2483" s="25">
        <v>1</v>
      </c>
      <c r="K2483" s="25">
        <v>1</v>
      </c>
      <c r="L2483" s="25">
        <f t="shared" si="398"/>
        <v>0</v>
      </c>
      <c r="M2483" s="25" t="s">
        <v>3417</v>
      </c>
      <c r="N2483" s="34">
        <v>45908</v>
      </c>
      <c r="O2483" s="53">
        <v>32661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42"/>
      <c r="U2483" s="25" t="s">
        <v>19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3347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3871</v>
      </c>
      <c r="J2484" s="25">
        <v>1</v>
      </c>
      <c r="K2484" s="25">
        <v>1</v>
      </c>
      <c r="L2484" s="25">
        <f t="shared" si="398"/>
        <v>0</v>
      </c>
      <c r="M2484" s="25" t="s">
        <v>3418</v>
      </c>
      <c r="N2484" s="34">
        <v>45908</v>
      </c>
      <c r="O2484" s="41">
        <v>11029.5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42"/>
      <c r="U2484" s="25" t="s">
        <v>19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3347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3872</v>
      </c>
      <c r="J2485" s="25">
        <v>1</v>
      </c>
      <c r="K2485" s="25">
        <v>1</v>
      </c>
      <c r="L2485" s="25">
        <f t="shared" si="398"/>
        <v>0</v>
      </c>
      <c r="M2485" s="25" t="s">
        <v>3418</v>
      </c>
      <c r="N2485" s="34">
        <v>45908</v>
      </c>
      <c r="O2485" s="41">
        <v>30609</v>
      </c>
      <c r="P2485" s="25" t="s">
        <v>3341</v>
      </c>
      <c r="Q2485" s="25" t="s">
        <v>2078</v>
      </c>
      <c r="R2485" s="25" t="s">
        <v>638</v>
      </c>
      <c r="S2485" s="3">
        <v>4</v>
      </c>
      <c r="T2485" s="42"/>
      <c r="U2485" s="25" t="s">
        <v>19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3347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3873</v>
      </c>
      <c r="J2486" s="25">
        <v>1</v>
      </c>
      <c r="K2486" s="25">
        <v>1</v>
      </c>
      <c r="L2486" s="25">
        <f t="shared" si="398"/>
        <v>0</v>
      </c>
      <c r="M2486" s="25" t="s">
        <v>3547</v>
      </c>
      <c r="N2486" s="34">
        <v>45915</v>
      </c>
      <c r="O2486" s="41">
        <v>16391.25</v>
      </c>
      <c r="P2486" s="25" t="s">
        <v>27</v>
      </c>
      <c r="Q2486" s="25" t="s">
        <v>3559</v>
      </c>
      <c r="R2486" s="25" t="s">
        <v>41</v>
      </c>
      <c r="S2486" s="3">
        <v>4</v>
      </c>
      <c r="T2486" s="42"/>
      <c r="U2486" s="25" t="s">
        <v>19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3347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3874</v>
      </c>
      <c r="J2487" s="25">
        <v>1</v>
      </c>
      <c r="K2487" s="25">
        <v>1</v>
      </c>
      <c r="L2487" s="25">
        <f t="shared" si="398"/>
        <v>0</v>
      </c>
      <c r="M2487" s="25" t="s">
        <v>3417</v>
      </c>
      <c r="N2487" s="34">
        <v>45908</v>
      </c>
      <c r="O2487" s="53">
        <v>32062.5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42"/>
      <c r="U2487" s="25" t="s">
        <v>19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3347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3875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3417</v>
      </c>
      <c r="N2488" s="34">
        <v>45908</v>
      </c>
      <c r="O2488" s="53">
        <v>24966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42"/>
      <c r="U2488" s="25" t="s">
        <v>19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3347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3876</v>
      </c>
      <c r="J2489" s="25">
        <v>1</v>
      </c>
      <c r="K2489" s="25">
        <v>1</v>
      </c>
      <c r="L2489" s="25">
        <f t="shared" si="407"/>
        <v>0</v>
      </c>
      <c r="M2489" s="25" t="s">
        <v>3423</v>
      </c>
      <c r="N2489" s="34">
        <v>45908</v>
      </c>
      <c r="O2489" s="41">
        <v>0</v>
      </c>
      <c r="P2489" s="25" t="s">
        <v>3341</v>
      </c>
      <c r="Q2489" s="25" t="s">
        <v>2078</v>
      </c>
      <c r="R2489" s="25" t="s">
        <v>638</v>
      </c>
      <c r="S2489" s="3">
        <v>4</v>
      </c>
      <c r="T2489" s="42" t="s">
        <v>3419</v>
      </c>
      <c r="U2489" s="25" t="s">
        <v>19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3347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3877</v>
      </c>
      <c r="J2490" s="25">
        <v>1</v>
      </c>
      <c r="K2490" s="25">
        <v>1</v>
      </c>
      <c r="L2490" s="25">
        <f t="shared" si="407"/>
        <v>0</v>
      </c>
      <c r="M2490" s="25" t="s">
        <v>3427</v>
      </c>
      <c r="N2490" s="34">
        <v>45909</v>
      </c>
      <c r="O2490" s="41">
        <v>8379</v>
      </c>
      <c r="P2490" s="25" t="s">
        <v>43</v>
      </c>
      <c r="Q2490" s="25" t="s">
        <v>2078</v>
      </c>
      <c r="R2490" s="25" t="s">
        <v>849</v>
      </c>
      <c r="S2490" s="3">
        <v>4</v>
      </c>
      <c r="T2490" s="42"/>
      <c r="U2490" s="25" t="s">
        <v>19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3347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3878</v>
      </c>
      <c r="J2491" s="25">
        <v>1</v>
      </c>
      <c r="K2491" s="25">
        <v>1</v>
      </c>
      <c r="L2491" s="25">
        <f t="shared" si="407"/>
        <v>0</v>
      </c>
      <c r="M2491" s="25" t="s">
        <v>3417</v>
      </c>
      <c r="N2491" s="34">
        <v>45908</v>
      </c>
      <c r="O2491" s="53">
        <v>25222.5</v>
      </c>
      <c r="P2491" s="25" t="s">
        <v>3341</v>
      </c>
      <c r="Q2491" s="25" t="s">
        <v>2078</v>
      </c>
      <c r="R2491" s="25" t="s">
        <v>638</v>
      </c>
      <c r="S2491" s="3">
        <v>4</v>
      </c>
      <c r="T2491" s="42"/>
      <c r="U2491" s="25" t="s">
        <v>19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3347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3879</v>
      </c>
      <c r="J2492" s="25">
        <v>1</v>
      </c>
      <c r="K2492" s="25">
        <v>1</v>
      </c>
      <c r="L2492" s="25">
        <f t="shared" si="407"/>
        <v>0</v>
      </c>
      <c r="M2492" s="25" t="s">
        <v>3408</v>
      </c>
      <c r="N2492" s="34">
        <v>45908</v>
      </c>
      <c r="O2492" s="41">
        <v>24993.75</v>
      </c>
      <c r="P2492" s="25" t="s">
        <v>1022</v>
      </c>
      <c r="Q2492" s="25">
        <v>58155354773</v>
      </c>
      <c r="R2492" s="25" t="s">
        <v>41</v>
      </c>
      <c r="S2492" s="3">
        <v>4</v>
      </c>
      <c r="T2492" s="42"/>
      <c r="U2492" s="25" t="s">
        <v>19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3347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3880</v>
      </c>
      <c r="J2493" s="25">
        <v>1</v>
      </c>
      <c r="K2493" s="25">
        <v>1</v>
      </c>
      <c r="L2493" s="25">
        <f t="shared" si="407"/>
        <v>0</v>
      </c>
      <c r="M2493" s="25" t="s">
        <v>3363</v>
      </c>
      <c r="N2493" s="34">
        <v>45906</v>
      </c>
      <c r="O2493" s="41">
        <v>45433.58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42"/>
      <c r="U2493" s="25" t="s">
        <v>19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3347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3881</v>
      </c>
      <c r="J2494" s="25">
        <v>1</v>
      </c>
      <c r="K2494" s="25">
        <v>1</v>
      </c>
      <c r="L2494" s="25">
        <f t="shared" si="407"/>
        <v>0</v>
      </c>
      <c r="M2494" s="25" t="s">
        <v>3366</v>
      </c>
      <c r="N2494" s="34">
        <v>45906</v>
      </c>
      <c r="O2494" s="41">
        <v>34284.449999999997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42"/>
      <c r="U2494" s="25" t="s">
        <v>19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3347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3882</v>
      </c>
      <c r="J2495" s="25">
        <v>1</v>
      </c>
      <c r="K2495" s="25">
        <v>1</v>
      </c>
      <c r="L2495" s="25">
        <f t="shared" si="407"/>
        <v>0</v>
      </c>
      <c r="M2495" s="25" t="s">
        <v>3366</v>
      </c>
      <c r="N2495" s="34">
        <v>45906</v>
      </c>
      <c r="O2495" s="41">
        <v>32360.9</v>
      </c>
      <c r="P2495" s="25" t="s">
        <v>3349</v>
      </c>
      <c r="Q2495" s="25">
        <v>58155321195</v>
      </c>
      <c r="R2495" s="25" t="s">
        <v>41</v>
      </c>
      <c r="S2495" s="3">
        <v>4</v>
      </c>
      <c r="T2495" s="42"/>
      <c r="U2495" s="25" t="s">
        <v>19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3347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3883</v>
      </c>
      <c r="J2496" s="25">
        <v>3</v>
      </c>
      <c r="K2496" s="25">
        <v>3</v>
      </c>
      <c r="L2496" s="25">
        <f t="shared" si="407"/>
        <v>0</v>
      </c>
      <c r="M2496" s="25" t="s">
        <v>3372</v>
      </c>
      <c r="N2496" s="34">
        <v>45906</v>
      </c>
      <c r="O2496" s="41">
        <v>86257.5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42"/>
      <c r="U2496" s="25" t="s">
        <v>19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3347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3884</v>
      </c>
      <c r="J2497" s="25">
        <v>1</v>
      </c>
      <c r="K2497" s="25">
        <v>1</v>
      </c>
      <c r="L2497" s="25">
        <f t="shared" si="407"/>
        <v>0</v>
      </c>
      <c r="M2497" s="25" t="s">
        <v>3363</v>
      </c>
      <c r="N2497" s="34">
        <v>45906</v>
      </c>
      <c r="O2497" s="41">
        <v>29481.98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42"/>
      <c r="U2497" s="25" t="s">
        <v>19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3347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3885</v>
      </c>
      <c r="J2498" s="25">
        <v>1</v>
      </c>
      <c r="K2498" s="25">
        <v>1</v>
      </c>
      <c r="L2498" s="25">
        <f t="shared" si="407"/>
        <v>0</v>
      </c>
      <c r="M2498" s="25" t="s">
        <v>3373</v>
      </c>
      <c r="N2498" s="34">
        <v>45906</v>
      </c>
      <c r="O2498" s="41">
        <v>11654.45</v>
      </c>
      <c r="P2498" s="25" t="s">
        <v>1139</v>
      </c>
      <c r="Q2498" s="25">
        <v>58155324172</v>
      </c>
      <c r="R2498" s="25" t="s">
        <v>41</v>
      </c>
      <c r="S2498" s="3">
        <v>4</v>
      </c>
      <c r="T2498" s="42"/>
      <c r="U2498" s="25" t="s">
        <v>19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3347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3886</v>
      </c>
      <c r="J2499" s="25">
        <v>5</v>
      </c>
      <c r="K2499" s="25">
        <v>5</v>
      </c>
      <c r="L2499" s="25">
        <f t="shared" si="407"/>
        <v>0</v>
      </c>
      <c r="M2499" s="25" t="s">
        <v>3372</v>
      </c>
      <c r="N2499" s="34">
        <v>45906</v>
      </c>
      <c r="O2499" s="41">
        <v>158410</v>
      </c>
      <c r="P2499" s="25" t="s">
        <v>893</v>
      </c>
      <c r="Q2499" s="25">
        <v>58155322444</v>
      </c>
      <c r="R2499" s="25" t="s">
        <v>41</v>
      </c>
      <c r="S2499" s="3">
        <v>4</v>
      </c>
      <c r="T2499" s="42"/>
      <c r="U2499" s="25" t="s">
        <v>19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3347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3786</v>
      </c>
      <c r="J2500" s="25">
        <v>1</v>
      </c>
      <c r="K2500" s="25">
        <v>1</v>
      </c>
      <c r="L2500" s="25">
        <f t="shared" si="407"/>
        <v>0</v>
      </c>
      <c r="M2500" s="25" t="s">
        <v>3373</v>
      </c>
      <c r="N2500" s="34">
        <v>45906</v>
      </c>
      <c r="O2500" s="41">
        <v>45938.9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42"/>
      <c r="U2500" s="25" t="s">
        <v>19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3347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3887</v>
      </c>
      <c r="J2501" s="25">
        <v>2</v>
      </c>
      <c r="K2501" s="25">
        <v>2</v>
      </c>
      <c r="L2501" s="25">
        <f t="shared" si="407"/>
        <v>0</v>
      </c>
      <c r="M2501" s="25" t="s">
        <v>3384</v>
      </c>
      <c r="N2501" s="34">
        <v>45906</v>
      </c>
      <c r="O2501" s="41">
        <v>32782.5</v>
      </c>
      <c r="P2501" s="25" t="s">
        <v>2055</v>
      </c>
      <c r="Q2501" s="25">
        <v>58155323306</v>
      </c>
      <c r="R2501" s="25" t="s">
        <v>41</v>
      </c>
      <c r="S2501" s="3">
        <v>4</v>
      </c>
      <c r="T2501" s="42"/>
      <c r="U2501" s="25" t="s">
        <v>19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3347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3888</v>
      </c>
      <c r="J2502" s="25">
        <v>1</v>
      </c>
      <c r="K2502" s="25">
        <v>1</v>
      </c>
      <c r="L2502" s="25">
        <f t="shared" si="407"/>
        <v>0</v>
      </c>
      <c r="M2502" s="25" t="s">
        <v>3363</v>
      </c>
      <c r="N2502" s="34">
        <v>45906</v>
      </c>
      <c r="O2502" s="41">
        <v>37600.199999999997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42"/>
      <c r="U2502" s="25" t="s">
        <v>19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3347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3889</v>
      </c>
      <c r="J2503" s="25">
        <v>1</v>
      </c>
      <c r="K2503" s="25">
        <v>1</v>
      </c>
      <c r="L2503" s="25">
        <f t="shared" si="407"/>
        <v>0</v>
      </c>
      <c r="M2503" s="25" t="s">
        <v>3363</v>
      </c>
      <c r="N2503" s="34">
        <v>45906</v>
      </c>
      <c r="O2503" s="41">
        <v>37192.5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42"/>
      <c r="U2503" s="25" t="s">
        <v>19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3347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3890</v>
      </c>
      <c r="J2504" s="25">
        <v>1</v>
      </c>
      <c r="K2504" s="25">
        <v>1</v>
      </c>
      <c r="L2504" s="25">
        <f t="shared" si="407"/>
        <v>0</v>
      </c>
      <c r="M2504" s="25" t="s">
        <v>3373</v>
      </c>
      <c r="N2504" s="34">
        <v>45906</v>
      </c>
      <c r="O2504" s="41">
        <v>42657.55</v>
      </c>
      <c r="P2504" s="25" t="s">
        <v>1139</v>
      </c>
      <c r="Q2504" s="25">
        <v>58155324172</v>
      </c>
      <c r="R2504" s="25" t="s">
        <v>41</v>
      </c>
      <c r="S2504" s="3">
        <v>4</v>
      </c>
      <c r="T2504" s="42"/>
      <c r="U2504" s="25" t="s">
        <v>19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3347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3891</v>
      </c>
      <c r="J2505" s="25">
        <v>1</v>
      </c>
      <c r="K2505" s="25">
        <v>1</v>
      </c>
      <c r="L2505" s="25">
        <f t="shared" si="407"/>
        <v>0</v>
      </c>
      <c r="M2505" s="25" t="s">
        <v>3424</v>
      </c>
      <c r="N2505" s="34">
        <v>45909</v>
      </c>
      <c r="O2505" s="41">
        <v>21888</v>
      </c>
      <c r="P2505" s="25" t="s">
        <v>255</v>
      </c>
      <c r="Q2505" s="25" t="s">
        <v>2078</v>
      </c>
      <c r="R2505" s="25" t="s">
        <v>849</v>
      </c>
      <c r="S2505" s="3">
        <v>4</v>
      </c>
      <c r="T2505" s="42"/>
      <c r="U2505" s="25" t="s">
        <v>19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3347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3892</v>
      </c>
      <c r="J2506" s="25">
        <v>1</v>
      </c>
      <c r="K2506" s="25">
        <v>1</v>
      </c>
      <c r="L2506" s="25">
        <f t="shared" si="407"/>
        <v>0</v>
      </c>
      <c r="M2506" s="25" t="s">
        <v>3366</v>
      </c>
      <c r="N2506" s="34">
        <v>45906</v>
      </c>
      <c r="O2506" s="41">
        <v>29984.75</v>
      </c>
      <c r="P2506" s="25" t="s">
        <v>3349</v>
      </c>
      <c r="Q2506" s="25">
        <v>58155321195</v>
      </c>
      <c r="R2506" s="25" t="s">
        <v>41</v>
      </c>
      <c r="S2506" s="3">
        <v>4</v>
      </c>
      <c r="T2506" s="42"/>
      <c r="U2506" s="25" t="s">
        <v>19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3347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3893</v>
      </c>
      <c r="J2507" s="25">
        <v>1</v>
      </c>
      <c r="K2507" s="25">
        <v>1</v>
      </c>
      <c r="L2507" s="25">
        <f t="shared" si="407"/>
        <v>0</v>
      </c>
      <c r="M2507" s="25" t="s">
        <v>3644</v>
      </c>
      <c r="N2507" s="34">
        <v>45919</v>
      </c>
      <c r="O2507" s="41">
        <v>17786.25</v>
      </c>
      <c r="P2507" s="25" t="s">
        <v>147</v>
      </c>
      <c r="Q2507" s="25" t="s">
        <v>1131</v>
      </c>
      <c r="R2507" s="25" t="s">
        <v>1131</v>
      </c>
      <c r="S2507" s="3">
        <v>4</v>
      </c>
      <c r="T2507" s="42"/>
      <c r="U2507" s="25" t="s">
        <v>19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3347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3894</v>
      </c>
      <c r="J2508" s="25">
        <v>1</v>
      </c>
      <c r="K2508" s="25">
        <v>1</v>
      </c>
      <c r="L2508" s="25">
        <f t="shared" si="407"/>
        <v>0</v>
      </c>
      <c r="M2508" s="25" t="s">
        <v>3363</v>
      </c>
      <c r="N2508" s="34">
        <v>45906</v>
      </c>
      <c r="O2508" s="41">
        <v>36679.5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42"/>
      <c r="U2508" s="25" t="s">
        <v>19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3347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3895</v>
      </c>
      <c r="J2509" s="25">
        <v>1</v>
      </c>
      <c r="K2509" s="25">
        <v>1</v>
      </c>
      <c r="L2509" s="25">
        <f t="shared" si="407"/>
        <v>0</v>
      </c>
      <c r="M2509" s="25" t="s">
        <v>4975</v>
      </c>
      <c r="N2509" s="34">
        <v>45933</v>
      </c>
      <c r="O2509" s="41">
        <v>0</v>
      </c>
      <c r="P2509" s="25" t="s">
        <v>4687</v>
      </c>
      <c r="Q2509" s="25" t="s">
        <v>4715</v>
      </c>
      <c r="R2509" s="25" t="s">
        <v>41</v>
      </c>
      <c r="S2509" s="3">
        <v>4</v>
      </c>
      <c r="T2509" s="42" t="s">
        <v>4688</v>
      </c>
      <c r="U2509" s="25" t="s">
        <v>19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3347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3896</v>
      </c>
      <c r="J2510" s="25">
        <v>1</v>
      </c>
      <c r="K2510" s="25">
        <v>1</v>
      </c>
      <c r="L2510" s="25">
        <f t="shared" si="407"/>
        <v>0</v>
      </c>
      <c r="M2510" s="25" t="s">
        <v>3373</v>
      </c>
      <c r="N2510" s="34">
        <v>45906</v>
      </c>
      <c r="O2510" s="41">
        <v>26816.55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42"/>
      <c r="U2510" s="25" t="s">
        <v>19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3347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3802</v>
      </c>
      <c r="J2511" s="25">
        <v>1</v>
      </c>
      <c r="K2511" s="25">
        <v>1</v>
      </c>
      <c r="L2511" s="25">
        <f t="shared" si="407"/>
        <v>0</v>
      </c>
      <c r="M2511" s="25" t="s">
        <v>3373</v>
      </c>
      <c r="N2511" s="34">
        <v>45906</v>
      </c>
      <c r="O2511" s="41">
        <v>27382.3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42"/>
      <c r="U2511" s="25" t="s">
        <v>19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3347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3897</v>
      </c>
      <c r="J2512" s="25">
        <v>1</v>
      </c>
      <c r="K2512" s="25">
        <v>1</v>
      </c>
      <c r="L2512" s="25">
        <f t="shared" si="407"/>
        <v>0</v>
      </c>
      <c r="M2512" s="25" t="s">
        <v>3363</v>
      </c>
      <c r="N2512" s="34">
        <v>45906</v>
      </c>
      <c r="O2512" s="41">
        <v>38644.65</v>
      </c>
      <c r="P2512" s="25" t="s">
        <v>243</v>
      </c>
      <c r="Q2512" s="25">
        <v>58155321674</v>
      </c>
      <c r="R2512" s="25" t="s">
        <v>41</v>
      </c>
      <c r="S2512" s="3">
        <v>4</v>
      </c>
      <c r="T2512" s="42"/>
      <c r="U2512" s="25" t="s">
        <v>19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3347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3898</v>
      </c>
      <c r="J2513" s="25">
        <v>1</v>
      </c>
      <c r="K2513" s="25">
        <v>1</v>
      </c>
      <c r="L2513" s="25">
        <f t="shared" si="407"/>
        <v>0</v>
      </c>
      <c r="M2513" s="25" t="s">
        <v>3373</v>
      </c>
      <c r="N2513" s="34">
        <v>45906</v>
      </c>
      <c r="O2513" s="41">
        <v>28061.200000000001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42"/>
      <c r="U2513" s="25" t="s">
        <v>19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3347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3899</v>
      </c>
      <c r="J2514" s="25">
        <v>1</v>
      </c>
      <c r="K2514" s="25">
        <v>1</v>
      </c>
      <c r="L2514" s="25">
        <f t="shared" si="407"/>
        <v>0</v>
      </c>
      <c r="M2514" s="25" t="s">
        <v>3412</v>
      </c>
      <c r="N2514" s="34">
        <v>45908</v>
      </c>
      <c r="O2514" s="41">
        <v>38843</v>
      </c>
      <c r="P2514" s="25" t="s">
        <v>225</v>
      </c>
      <c r="Q2514" s="25" t="s">
        <v>3399</v>
      </c>
      <c r="R2514" s="25" t="s">
        <v>41</v>
      </c>
      <c r="S2514" s="3">
        <v>4</v>
      </c>
      <c r="T2514" s="42"/>
      <c r="U2514" s="25" t="s">
        <v>19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3347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3900</v>
      </c>
      <c r="J2515" s="25">
        <v>1</v>
      </c>
      <c r="K2515" s="25">
        <v>1</v>
      </c>
      <c r="L2515" s="25">
        <f t="shared" si="407"/>
        <v>0</v>
      </c>
      <c r="M2515" s="25" t="s">
        <v>3404</v>
      </c>
      <c r="N2515" s="34">
        <v>45908</v>
      </c>
      <c r="O2515" s="41">
        <v>29837.5</v>
      </c>
      <c r="P2515" s="25" t="s">
        <v>2288</v>
      </c>
      <c r="Q2515" s="25">
        <v>58155354633</v>
      </c>
      <c r="R2515" s="25" t="s">
        <v>41</v>
      </c>
      <c r="S2515" s="3">
        <v>4</v>
      </c>
      <c r="T2515" s="42"/>
      <c r="U2515" s="25" t="s">
        <v>19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3347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3901</v>
      </c>
      <c r="J2516" s="25">
        <v>1</v>
      </c>
      <c r="K2516" s="25">
        <v>1</v>
      </c>
      <c r="L2516" s="25">
        <f t="shared" si="407"/>
        <v>0</v>
      </c>
      <c r="M2516" s="25" t="s">
        <v>3373</v>
      </c>
      <c r="N2516" s="34">
        <v>45906</v>
      </c>
      <c r="O2516" s="41">
        <v>36547.449999999997</v>
      </c>
      <c r="P2516" s="25" t="s">
        <v>1139</v>
      </c>
      <c r="Q2516" s="25">
        <v>58155324172</v>
      </c>
      <c r="R2516" s="25" t="s">
        <v>41</v>
      </c>
      <c r="S2516" s="3">
        <v>4</v>
      </c>
      <c r="T2516" s="42"/>
      <c r="U2516" s="25" t="s">
        <v>19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3347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3902</v>
      </c>
      <c r="J2517" s="25">
        <v>1</v>
      </c>
      <c r="K2517" s="25">
        <v>1</v>
      </c>
      <c r="L2517" s="25">
        <f t="shared" si="407"/>
        <v>0</v>
      </c>
      <c r="M2517" s="25" t="s">
        <v>3408</v>
      </c>
      <c r="N2517" s="34">
        <v>45908</v>
      </c>
      <c r="O2517" s="41">
        <v>23715</v>
      </c>
      <c r="P2517" s="25" t="s">
        <v>1022</v>
      </c>
      <c r="Q2517" s="25">
        <v>58155354773</v>
      </c>
      <c r="R2517" s="25" t="s">
        <v>41</v>
      </c>
      <c r="S2517" s="3">
        <v>4</v>
      </c>
      <c r="T2517" s="42"/>
      <c r="U2517" s="25" t="s">
        <v>19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3347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3903</v>
      </c>
      <c r="J2518" s="25">
        <v>4</v>
      </c>
      <c r="K2518" s="25">
        <v>4</v>
      </c>
      <c r="L2518" s="25">
        <f t="shared" si="407"/>
        <v>0</v>
      </c>
      <c r="M2518" s="25" t="s">
        <v>3376</v>
      </c>
      <c r="N2518" s="34">
        <v>45906</v>
      </c>
      <c r="O2518" s="41">
        <v>108252</v>
      </c>
      <c r="P2518" s="25" t="s">
        <v>2052</v>
      </c>
      <c r="Q2518" s="25">
        <v>58155321011</v>
      </c>
      <c r="R2518" s="25" t="s">
        <v>41</v>
      </c>
      <c r="S2518" s="3">
        <v>4</v>
      </c>
      <c r="T2518" s="42"/>
      <c r="U2518" s="25" t="s">
        <v>19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3347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3904</v>
      </c>
      <c r="J2519" s="25">
        <v>1</v>
      </c>
      <c r="K2519" s="25">
        <v>1</v>
      </c>
      <c r="L2519" s="25">
        <f t="shared" si="407"/>
        <v>0</v>
      </c>
      <c r="M2519" s="25" t="s">
        <v>3363</v>
      </c>
      <c r="N2519" s="34">
        <v>45906</v>
      </c>
      <c r="O2519" s="41">
        <v>26576.51</v>
      </c>
      <c r="P2519" s="25" t="s">
        <v>243</v>
      </c>
      <c r="Q2519" s="25">
        <v>58155321674</v>
      </c>
      <c r="R2519" s="25" t="s">
        <v>41</v>
      </c>
      <c r="S2519" s="3">
        <v>4</v>
      </c>
      <c r="T2519" s="42"/>
      <c r="U2519" s="25" t="s">
        <v>19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3347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3905</v>
      </c>
      <c r="J2520" s="25">
        <v>1</v>
      </c>
      <c r="K2520" s="25">
        <v>1</v>
      </c>
      <c r="L2520" s="25">
        <f t="shared" si="407"/>
        <v>0</v>
      </c>
      <c r="M2520" s="25" t="s">
        <v>3424</v>
      </c>
      <c r="N2520" s="34">
        <v>45909</v>
      </c>
      <c r="O2520" s="41">
        <v>35739</v>
      </c>
      <c r="P2520" s="25" t="s">
        <v>255</v>
      </c>
      <c r="Q2520" s="25" t="s">
        <v>2078</v>
      </c>
      <c r="R2520" s="25" t="s">
        <v>849</v>
      </c>
      <c r="S2520" s="3">
        <v>4</v>
      </c>
      <c r="T2520" s="42"/>
      <c r="U2520" s="25" t="s">
        <v>19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3347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3906</v>
      </c>
      <c r="J2521" s="25">
        <v>1</v>
      </c>
      <c r="K2521" s="25">
        <v>1</v>
      </c>
      <c r="L2521" s="25">
        <f t="shared" si="407"/>
        <v>0</v>
      </c>
      <c r="M2521" s="25" t="s">
        <v>3383</v>
      </c>
      <c r="N2521" s="34">
        <v>45905</v>
      </c>
      <c r="O2521" s="41">
        <v>17385</v>
      </c>
      <c r="P2521" s="25" t="s">
        <v>214</v>
      </c>
      <c r="Q2521" s="25" t="s">
        <v>1131</v>
      </c>
      <c r="R2521" s="25" t="s">
        <v>1131</v>
      </c>
      <c r="S2521" s="3">
        <v>4</v>
      </c>
      <c r="T2521" s="42"/>
      <c r="U2521" s="25" t="s">
        <v>19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3347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3815</v>
      </c>
      <c r="J2522" s="25">
        <v>1</v>
      </c>
      <c r="K2522" s="25">
        <v>1</v>
      </c>
      <c r="L2522" s="25">
        <f t="shared" si="407"/>
        <v>0</v>
      </c>
      <c r="M2522" s="25" t="s">
        <v>3364</v>
      </c>
      <c r="N2522" s="34">
        <v>45906</v>
      </c>
      <c r="O2522" s="41">
        <v>9240</v>
      </c>
      <c r="P2522" s="25" t="s">
        <v>1901</v>
      </c>
      <c r="Q2522" s="25">
        <v>58155324894</v>
      </c>
      <c r="R2522" s="25" t="s">
        <v>41</v>
      </c>
      <c r="S2522" s="3">
        <v>4</v>
      </c>
      <c r="T2522" s="42"/>
      <c r="U2522" s="25" t="s">
        <v>19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3347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3907</v>
      </c>
      <c r="J2523" s="25">
        <v>1</v>
      </c>
      <c r="K2523" s="25">
        <v>1</v>
      </c>
      <c r="L2523" s="25">
        <f t="shared" si="407"/>
        <v>0</v>
      </c>
      <c r="M2523" s="25" t="s">
        <v>3430</v>
      </c>
      <c r="N2523" s="34">
        <v>45909</v>
      </c>
      <c r="O2523" s="41">
        <v>15298.5</v>
      </c>
      <c r="P2523" s="25" t="s">
        <v>209</v>
      </c>
      <c r="Q2523" s="25" t="s">
        <v>1131</v>
      </c>
      <c r="R2523" s="25" t="s">
        <v>1131</v>
      </c>
      <c r="S2523" s="3">
        <v>4</v>
      </c>
      <c r="T2523" s="42" t="s">
        <v>3365</v>
      </c>
      <c r="U2523" s="25" t="s">
        <v>19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3347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3908</v>
      </c>
      <c r="J2524" s="25">
        <v>1</v>
      </c>
      <c r="K2524" s="25">
        <v>1</v>
      </c>
      <c r="L2524" s="25">
        <f t="shared" si="407"/>
        <v>0</v>
      </c>
      <c r="M2524" s="25" t="s">
        <v>3411</v>
      </c>
      <c r="N2524" s="34">
        <v>45908</v>
      </c>
      <c r="O2524" s="41">
        <v>15949.5</v>
      </c>
      <c r="P2524" s="25" t="s">
        <v>3348</v>
      </c>
      <c r="Q2524" s="25" t="s">
        <v>3401</v>
      </c>
      <c r="R2524" s="25" t="s">
        <v>41</v>
      </c>
      <c r="S2524" s="3">
        <v>4</v>
      </c>
      <c r="T2524" s="42"/>
      <c r="U2524" s="25" t="s">
        <v>19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3347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3763</v>
      </c>
      <c r="J2525" s="25">
        <v>1</v>
      </c>
      <c r="K2525" s="25">
        <v>1</v>
      </c>
      <c r="L2525" s="25">
        <f t="shared" si="407"/>
        <v>0</v>
      </c>
      <c r="M2525" s="25" t="s">
        <v>3372</v>
      </c>
      <c r="N2525" s="34">
        <v>45906</v>
      </c>
      <c r="O2525" s="41">
        <v>6401.5</v>
      </c>
      <c r="P2525" s="25" t="s">
        <v>893</v>
      </c>
      <c r="Q2525" s="25">
        <v>58155322444</v>
      </c>
      <c r="R2525" s="25" t="s">
        <v>41</v>
      </c>
      <c r="S2525" s="3">
        <v>4</v>
      </c>
      <c r="T2525" s="42"/>
      <c r="U2525" s="25" t="s">
        <v>19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3347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3909</v>
      </c>
      <c r="J2526" s="25">
        <v>3</v>
      </c>
      <c r="K2526" s="25">
        <v>3</v>
      </c>
      <c r="L2526" s="25">
        <f t="shared" si="407"/>
        <v>0</v>
      </c>
      <c r="M2526" s="25" t="s">
        <v>3418</v>
      </c>
      <c r="N2526" s="34">
        <v>45908</v>
      </c>
      <c r="O2526" s="41">
        <f>7609.5+7609.5</f>
        <v>15219</v>
      </c>
      <c r="P2526" s="25" t="s">
        <v>3341</v>
      </c>
      <c r="Q2526" s="25" t="s">
        <v>2078</v>
      </c>
      <c r="R2526" s="25" t="s">
        <v>638</v>
      </c>
      <c r="S2526" s="3">
        <v>-20</v>
      </c>
      <c r="T2526" s="42" t="s">
        <v>3420</v>
      </c>
      <c r="U2526" s="25" t="s">
        <v>19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3347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3910</v>
      </c>
      <c r="J2527" s="25">
        <v>1</v>
      </c>
      <c r="K2527" s="25">
        <v>1</v>
      </c>
      <c r="L2527" s="25">
        <f t="shared" si="407"/>
        <v>0</v>
      </c>
      <c r="M2527" s="25" t="s">
        <v>3375</v>
      </c>
      <c r="N2527" s="34">
        <v>45906</v>
      </c>
      <c r="O2527" s="41">
        <v>24645</v>
      </c>
      <c r="P2527" s="25" t="s">
        <v>2052</v>
      </c>
      <c r="Q2527" s="25">
        <v>58155321011</v>
      </c>
      <c r="R2527" s="25" t="s">
        <v>41</v>
      </c>
      <c r="S2527" s="3">
        <v>-20</v>
      </c>
      <c r="T2527" s="42"/>
      <c r="U2527" s="25" t="s">
        <v>19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3347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3911</v>
      </c>
      <c r="J2528" s="25">
        <v>1</v>
      </c>
      <c r="K2528" s="25">
        <v>1</v>
      </c>
      <c r="L2528" s="25">
        <f t="shared" si="407"/>
        <v>0</v>
      </c>
      <c r="M2528" s="25" t="s">
        <v>3428</v>
      </c>
      <c r="N2528" s="34">
        <v>45909</v>
      </c>
      <c r="O2528" s="41">
        <v>84630</v>
      </c>
      <c r="P2528" s="25" t="s">
        <v>750</v>
      </c>
      <c r="Q2528" s="25" t="s">
        <v>2078</v>
      </c>
      <c r="R2528" s="25" t="s">
        <v>849</v>
      </c>
      <c r="S2528" s="3" t="s">
        <v>3353</v>
      </c>
      <c r="T2528" s="42"/>
      <c r="U2528" s="25" t="s">
        <v>19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3347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407"/>
        <v>0</v>
      </c>
      <c r="M2529" s="25" t="s">
        <v>3423</v>
      </c>
      <c r="N2529" s="34">
        <v>45908</v>
      </c>
      <c r="O2529" s="41">
        <v>0</v>
      </c>
      <c r="P2529" s="25" t="s">
        <v>3341</v>
      </c>
      <c r="Q2529" s="25" t="s">
        <v>2078</v>
      </c>
      <c r="R2529" s="25" t="s">
        <v>638</v>
      </c>
      <c r="S2529" s="3">
        <v>4</v>
      </c>
      <c r="T2529" s="42" t="s">
        <v>3419</v>
      </c>
      <c r="U2529" s="25" t="s">
        <v>19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3347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1347</v>
      </c>
      <c r="J2530" s="25">
        <v>1</v>
      </c>
      <c r="K2530" s="25">
        <v>1</v>
      </c>
      <c r="L2530" s="25">
        <f t="shared" si="407"/>
        <v>0</v>
      </c>
      <c r="M2530" s="25" t="s">
        <v>3720</v>
      </c>
      <c r="N2530" s="34">
        <v>45924</v>
      </c>
      <c r="O2530" s="41">
        <v>0</v>
      </c>
      <c r="P2530" s="25" t="s">
        <v>131</v>
      </c>
      <c r="Q2530" s="25" t="s">
        <v>2078</v>
      </c>
      <c r="R2530" s="25" t="s">
        <v>638</v>
      </c>
      <c r="S2530" s="3">
        <v>4</v>
      </c>
      <c r="T2530" s="42"/>
      <c r="U2530" s="25" t="s">
        <v>19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3347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3912</v>
      </c>
      <c r="J2531" s="25">
        <v>1</v>
      </c>
      <c r="K2531" s="25">
        <v>1</v>
      </c>
      <c r="L2531" s="25">
        <f t="shared" si="407"/>
        <v>0</v>
      </c>
      <c r="M2531" s="25" t="s">
        <v>3423</v>
      </c>
      <c r="N2531" s="34">
        <v>45908</v>
      </c>
      <c r="O2531" s="41">
        <v>0</v>
      </c>
      <c r="P2531" s="25" t="s">
        <v>3341</v>
      </c>
      <c r="Q2531" s="25" t="s">
        <v>2078</v>
      </c>
      <c r="R2531" s="25" t="s">
        <v>638</v>
      </c>
      <c r="S2531" s="3">
        <v>4</v>
      </c>
      <c r="T2531" s="42" t="s">
        <v>3419</v>
      </c>
      <c r="U2531" s="25" t="s">
        <v>19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3347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3913</v>
      </c>
      <c r="J2532" s="25">
        <v>1</v>
      </c>
      <c r="K2532" s="25">
        <v>1</v>
      </c>
      <c r="L2532" s="25">
        <f t="shared" si="407"/>
        <v>0</v>
      </c>
      <c r="M2532" s="25" t="s">
        <v>3422</v>
      </c>
      <c r="N2532" s="34">
        <v>45906</v>
      </c>
      <c r="O2532" s="41">
        <v>0</v>
      </c>
      <c r="P2532" s="25" t="s">
        <v>461</v>
      </c>
      <c r="Q2532" s="25">
        <v>58155320355</v>
      </c>
      <c r="R2532" s="25" t="s">
        <v>41</v>
      </c>
      <c r="S2532" s="3">
        <v>4</v>
      </c>
      <c r="T2532" s="42"/>
      <c r="U2532" s="25" t="s">
        <v>19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3347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3914</v>
      </c>
      <c r="J2533" s="25">
        <v>1</v>
      </c>
      <c r="K2533" s="25">
        <v>1</v>
      </c>
      <c r="L2533" s="25">
        <f t="shared" si="407"/>
        <v>0</v>
      </c>
      <c r="M2533" s="25" t="s">
        <v>3423</v>
      </c>
      <c r="N2533" s="34">
        <v>45908</v>
      </c>
      <c r="O2533" s="41">
        <v>0</v>
      </c>
      <c r="P2533" s="25" t="s">
        <v>3341</v>
      </c>
      <c r="Q2533" s="25" t="s">
        <v>2078</v>
      </c>
      <c r="R2533" s="25" t="s">
        <v>638</v>
      </c>
      <c r="S2533" s="3">
        <v>4</v>
      </c>
      <c r="T2533" s="42" t="s">
        <v>3419</v>
      </c>
      <c r="U2533" s="25" t="s">
        <v>19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3347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3915</v>
      </c>
      <c r="J2534" s="25">
        <v>1</v>
      </c>
      <c r="K2534" s="25">
        <v>1</v>
      </c>
      <c r="L2534" s="25">
        <f t="shared" si="407"/>
        <v>0</v>
      </c>
      <c r="M2534" s="25" t="s">
        <v>3421</v>
      </c>
      <c r="N2534" s="34">
        <v>45906</v>
      </c>
      <c r="O2534" s="41">
        <v>0</v>
      </c>
      <c r="P2534" s="25" t="s">
        <v>243</v>
      </c>
      <c r="Q2534" s="25">
        <v>58155321674</v>
      </c>
      <c r="R2534" s="25" t="s">
        <v>41</v>
      </c>
      <c r="S2534" s="3">
        <v>4</v>
      </c>
      <c r="T2534" s="42"/>
      <c r="U2534" s="25" t="s">
        <v>19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3347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3916</v>
      </c>
      <c r="J2535" s="25">
        <v>1</v>
      </c>
      <c r="K2535" s="25">
        <v>1</v>
      </c>
      <c r="L2535" s="25">
        <f t="shared" si="407"/>
        <v>0</v>
      </c>
      <c r="M2535" s="25" t="s">
        <v>3418</v>
      </c>
      <c r="N2535" s="34">
        <v>45908</v>
      </c>
      <c r="O2535" s="41">
        <v>21546</v>
      </c>
      <c r="P2535" s="25" t="s">
        <v>3341</v>
      </c>
      <c r="Q2535" s="25" t="s">
        <v>2078</v>
      </c>
      <c r="R2535" s="25" t="s">
        <v>638</v>
      </c>
      <c r="S2535" s="3">
        <v>4</v>
      </c>
      <c r="T2535" s="42"/>
      <c r="U2535" s="25" t="s">
        <v>19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3347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3917</v>
      </c>
      <c r="J2536" s="25">
        <v>1</v>
      </c>
      <c r="K2536" s="25">
        <v>1</v>
      </c>
      <c r="L2536" s="25">
        <f t="shared" si="407"/>
        <v>0</v>
      </c>
      <c r="M2536" s="25" t="s">
        <v>3430</v>
      </c>
      <c r="N2536" s="34">
        <v>45909</v>
      </c>
      <c r="O2536" s="41">
        <v>11550</v>
      </c>
      <c r="P2536" s="25" t="s">
        <v>209</v>
      </c>
      <c r="Q2536" s="25" t="s">
        <v>1131</v>
      </c>
      <c r="R2536" s="25" t="s">
        <v>1131</v>
      </c>
      <c r="S2536" s="3">
        <v>4</v>
      </c>
      <c r="T2536" s="42" t="s">
        <v>3365</v>
      </c>
      <c r="U2536" s="25" t="s">
        <v>19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3347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3918</v>
      </c>
      <c r="J2537" s="25">
        <v>1</v>
      </c>
      <c r="K2537" s="25">
        <v>1</v>
      </c>
      <c r="L2537" s="25">
        <f t="shared" si="407"/>
        <v>0</v>
      </c>
      <c r="M2537" s="25" t="s">
        <v>3375</v>
      </c>
      <c r="N2537" s="34">
        <v>45906</v>
      </c>
      <c r="O2537" s="41">
        <v>23529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42"/>
      <c r="U2537" s="25" t="s">
        <v>19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3347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3919</v>
      </c>
      <c r="J2538" s="25">
        <v>1</v>
      </c>
      <c r="K2538" s="25">
        <v>1</v>
      </c>
      <c r="L2538" s="25">
        <f t="shared" si="407"/>
        <v>0</v>
      </c>
      <c r="M2538" s="25" t="s">
        <v>3376</v>
      </c>
      <c r="N2538" s="34">
        <v>45906</v>
      </c>
      <c r="O2538" s="41">
        <v>43152</v>
      </c>
      <c r="P2538" s="25" t="s">
        <v>2052</v>
      </c>
      <c r="Q2538" s="25">
        <v>58155321011</v>
      </c>
      <c r="R2538" s="25" t="s">
        <v>41</v>
      </c>
      <c r="S2538" s="3">
        <v>-20</v>
      </c>
      <c r="T2538" s="42"/>
      <c r="U2538" s="25" t="s">
        <v>19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3347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3920</v>
      </c>
      <c r="J2539" s="25">
        <v>1</v>
      </c>
      <c r="K2539" s="25">
        <v>1</v>
      </c>
      <c r="L2539" s="25">
        <f t="shared" si="407"/>
        <v>0</v>
      </c>
      <c r="M2539" s="25" t="s">
        <v>3368</v>
      </c>
      <c r="N2539" s="34">
        <v>45906</v>
      </c>
      <c r="O2539" s="41">
        <v>10070</v>
      </c>
      <c r="P2539" s="25" t="s">
        <v>289</v>
      </c>
      <c r="Q2539" s="25">
        <v>58155323855</v>
      </c>
      <c r="R2539" s="25" t="s">
        <v>41</v>
      </c>
      <c r="S2539" s="3">
        <v>-20</v>
      </c>
      <c r="T2539" s="42"/>
      <c r="U2539" s="25" t="s">
        <v>19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3347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3921</v>
      </c>
      <c r="J2540" s="25">
        <v>1</v>
      </c>
      <c r="K2540" s="25">
        <v>1</v>
      </c>
      <c r="L2540" s="25">
        <f t="shared" si="407"/>
        <v>0</v>
      </c>
      <c r="M2540" s="25" t="s">
        <v>3418</v>
      </c>
      <c r="N2540" s="34">
        <v>45908</v>
      </c>
      <c r="O2540" s="41">
        <v>13594.5</v>
      </c>
      <c r="P2540" s="25" t="s">
        <v>3341</v>
      </c>
      <c r="Q2540" s="25" t="s">
        <v>2078</v>
      </c>
      <c r="R2540" s="25" t="s">
        <v>638</v>
      </c>
      <c r="S2540" s="3">
        <v>4</v>
      </c>
      <c r="T2540" s="42"/>
      <c r="U2540" s="25" t="s">
        <v>19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3347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3922</v>
      </c>
      <c r="J2541" s="25">
        <v>1</v>
      </c>
      <c r="K2541" s="25">
        <v>1</v>
      </c>
      <c r="L2541" s="25">
        <f t="shared" si="407"/>
        <v>0</v>
      </c>
      <c r="M2541" s="25" t="s">
        <v>3382</v>
      </c>
      <c r="N2541" s="34">
        <v>45905</v>
      </c>
      <c r="O2541" s="41">
        <v>10640</v>
      </c>
      <c r="P2541" s="25" t="s">
        <v>2287</v>
      </c>
      <c r="Q2541" s="25" t="s">
        <v>1131</v>
      </c>
      <c r="R2541" s="25" t="s">
        <v>1131</v>
      </c>
      <c r="S2541" s="3">
        <v>4</v>
      </c>
      <c r="T2541" s="42"/>
      <c r="U2541" s="25" t="s">
        <v>19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3347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3923</v>
      </c>
      <c r="J2542" s="25">
        <v>1</v>
      </c>
      <c r="K2542" s="25">
        <v>1</v>
      </c>
      <c r="L2542" s="25">
        <f t="shared" si="407"/>
        <v>0</v>
      </c>
      <c r="M2542" s="25" t="s">
        <v>3364</v>
      </c>
      <c r="N2542" s="34">
        <v>45906</v>
      </c>
      <c r="O2542" s="41">
        <v>18060</v>
      </c>
      <c r="P2542" s="25" t="s">
        <v>1901</v>
      </c>
      <c r="Q2542" s="25">
        <v>58155324894</v>
      </c>
      <c r="R2542" s="25" t="s">
        <v>41</v>
      </c>
      <c r="S2542" s="3">
        <v>4</v>
      </c>
      <c r="T2542" s="42"/>
      <c r="U2542" s="25" t="s">
        <v>19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1956</v>
      </c>
      <c r="C2543" s="34" t="s">
        <v>3351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407"/>
        <v>0</v>
      </c>
      <c r="M2543" s="25" t="s">
        <v>4690</v>
      </c>
      <c r="N2543" s="34">
        <v>45933</v>
      </c>
      <c r="O2543" s="41">
        <v>0</v>
      </c>
      <c r="P2543" s="25" t="s">
        <v>17</v>
      </c>
      <c r="Q2543" s="25" t="s">
        <v>637</v>
      </c>
      <c r="R2543" s="25" t="s">
        <v>638</v>
      </c>
      <c r="S2543" s="3">
        <v>4</v>
      </c>
      <c r="T2543" s="42" t="s">
        <v>3352</v>
      </c>
      <c r="U2543" s="25" t="s">
        <v>19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1956</v>
      </c>
      <c r="C2544" s="34" t="s">
        <v>3351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1256</v>
      </c>
      <c r="J2544" s="25">
        <v>1</v>
      </c>
      <c r="K2544" s="25">
        <v>1</v>
      </c>
      <c r="L2544" s="25">
        <f t="shared" si="407"/>
        <v>0</v>
      </c>
      <c r="M2544" s="25" t="s">
        <v>4977</v>
      </c>
      <c r="N2544" s="34">
        <v>45936</v>
      </c>
      <c r="O2544" s="41">
        <v>0</v>
      </c>
      <c r="P2544" s="25" t="s">
        <v>17</v>
      </c>
      <c r="Q2544" s="25" t="s">
        <v>2078</v>
      </c>
      <c r="R2544" s="25" t="s">
        <v>638</v>
      </c>
      <c r="S2544" s="3">
        <v>4</v>
      </c>
      <c r="T2544" s="42" t="s">
        <v>3352</v>
      </c>
      <c r="U2544" s="25" t="s">
        <v>19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1956</v>
      </c>
      <c r="C2545" s="34" t="s">
        <v>3351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363</v>
      </c>
      <c r="I2545" s="25" t="s">
        <v>364</v>
      </c>
      <c r="J2545" s="25">
        <v>2</v>
      </c>
      <c r="K2545" s="25">
        <v>2</v>
      </c>
      <c r="L2545" s="25">
        <f t="shared" si="407"/>
        <v>0</v>
      </c>
      <c r="M2545" s="25" t="s">
        <v>3601</v>
      </c>
      <c r="N2545" s="34">
        <v>45917</v>
      </c>
      <c r="O2545" s="41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42" t="s">
        <v>3600</v>
      </c>
      <c r="U2545" s="25" t="s">
        <v>321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1956</v>
      </c>
      <c r="C2546" s="34" t="s">
        <v>3351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350</v>
      </c>
      <c r="I2546" s="25" t="s">
        <v>351</v>
      </c>
      <c r="J2546" s="25">
        <v>2</v>
      </c>
      <c r="K2546" s="25">
        <v>2</v>
      </c>
      <c r="L2546" s="25">
        <f t="shared" si="407"/>
        <v>0</v>
      </c>
      <c r="M2546" s="25" t="s">
        <v>3675</v>
      </c>
      <c r="N2546" s="34">
        <v>45919</v>
      </c>
      <c r="O2546" s="41">
        <v>0</v>
      </c>
      <c r="P2546" s="25" t="s">
        <v>255</v>
      </c>
      <c r="Q2546" s="25" t="s">
        <v>2078</v>
      </c>
      <c r="R2546" s="25" t="s">
        <v>849</v>
      </c>
      <c r="S2546" s="3">
        <v>4</v>
      </c>
      <c r="T2546" s="42" t="s">
        <v>610</v>
      </c>
      <c r="U2546" s="25" t="s">
        <v>321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1956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1245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1149</v>
      </c>
      <c r="Q2547" s="25"/>
      <c r="R2547" s="25"/>
      <c r="S2547" s="3">
        <v>4</v>
      </c>
      <c r="T2547" s="42" t="s">
        <v>3352</v>
      </c>
      <c r="U2547" s="25" t="s">
        <v>19</v>
      </c>
      <c r="V2547" s="25" t="str">
        <f>VLOOKUP(P2547,'Customer List'!B:C,2,)</f>
        <v>STOCK</v>
      </c>
      <c r="W2547" s="43" t="s">
        <v>1149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3697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3698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3699</v>
      </c>
      <c r="N2548" s="34">
        <v>45920</v>
      </c>
      <c r="O2548" s="41">
        <v>2349.35</v>
      </c>
      <c r="P2548" s="25" t="s">
        <v>3701</v>
      </c>
      <c r="Q2548" s="25" t="s">
        <v>2078</v>
      </c>
      <c r="R2548" s="25" t="s">
        <v>849</v>
      </c>
      <c r="S2548" s="3">
        <v>4</v>
      </c>
      <c r="T2548" s="42"/>
      <c r="U2548" s="25" t="s">
        <v>3700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591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3385</v>
      </c>
      <c r="N2549" s="34">
        <v>45906</v>
      </c>
      <c r="O2549" s="41">
        <v>64355.199999999997</v>
      </c>
      <c r="P2549" s="25" t="s">
        <v>461</v>
      </c>
      <c r="Q2549" s="25">
        <v>58155320355</v>
      </c>
      <c r="R2549" s="25" t="s">
        <v>41</v>
      </c>
      <c r="S2549" s="3">
        <v>-20</v>
      </c>
      <c r="T2549" s="42"/>
      <c r="U2549" s="25" t="s">
        <v>612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3354</v>
      </c>
      <c r="I2550" s="25" t="s">
        <v>4169</v>
      </c>
      <c r="J2550" s="25">
        <v>1</v>
      </c>
      <c r="K2550" s="25">
        <v>1</v>
      </c>
      <c r="L2550" s="25">
        <f t="shared" si="407"/>
        <v>0</v>
      </c>
      <c r="M2550" s="25" t="s">
        <v>3386</v>
      </c>
      <c r="N2550" s="34">
        <v>45906</v>
      </c>
      <c r="O2550" s="41">
        <v>320871.59999999998</v>
      </c>
      <c r="P2550" s="25" t="s">
        <v>461</v>
      </c>
      <c r="Q2550" s="25">
        <v>58155320355</v>
      </c>
      <c r="R2550" s="25" t="s">
        <v>41</v>
      </c>
      <c r="S2550" s="3">
        <v>4</v>
      </c>
      <c r="T2550" s="42"/>
      <c r="U2550" s="25" t="s">
        <v>424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3355</v>
      </c>
      <c r="I2551" s="25" t="s">
        <v>4170</v>
      </c>
      <c r="J2551" s="25">
        <v>1</v>
      </c>
      <c r="K2551" s="25">
        <v>1</v>
      </c>
      <c r="L2551" s="25">
        <f t="shared" si="407"/>
        <v>0</v>
      </c>
      <c r="M2551" s="25" t="s">
        <v>3387</v>
      </c>
      <c r="N2551" s="34">
        <v>45906</v>
      </c>
      <c r="O2551" s="41">
        <v>12642</v>
      </c>
      <c r="P2551" s="25" t="s">
        <v>2076</v>
      </c>
      <c r="Q2551" s="25">
        <v>58155324010</v>
      </c>
      <c r="R2551" s="25" t="s">
        <v>41</v>
      </c>
      <c r="S2551" s="3">
        <v>4</v>
      </c>
      <c r="T2551" s="42"/>
      <c r="U2551" s="25" t="s">
        <v>424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3356</v>
      </c>
      <c r="I2552" s="25" t="s">
        <v>4171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3406</v>
      </c>
      <c r="N2552" s="34">
        <v>45908</v>
      </c>
      <c r="O2552" s="41">
        <v>12642</v>
      </c>
      <c r="P2552" s="25" t="s">
        <v>618</v>
      </c>
      <c r="Q2552" s="25">
        <v>58155355554</v>
      </c>
      <c r="R2552" s="25" t="s">
        <v>41</v>
      </c>
      <c r="S2552" s="3">
        <v>4</v>
      </c>
      <c r="T2552" s="42"/>
      <c r="U2552" s="25" t="s">
        <v>424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3357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3358</v>
      </c>
      <c r="I2553" s="25" t="s">
        <v>4172</v>
      </c>
      <c r="J2553" s="25">
        <v>1</v>
      </c>
      <c r="K2553" s="25">
        <v>1</v>
      </c>
      <c r="L2553" s="25">
        <f t="shared" si="419"/>
        <v>0</v>
      </c>
      <c r="M2553" s="25" t="s">
        <v>3416</v>
      </c>
      <c r="N2553" s="34">
        <v>45908</v>
      </c>
      <c r="O2553" s="41">
        <v>72030</v>
      </c>
      <c r="P2553" s="25" t="s">
        <v>946</v>
      </c>
      <c r="Q2553" s="25">
        <v>58155356346</v>
      </c>
      <c r="R2553" s="25" t="s">
        <v>41</v>
      </c>
      <c r="S2553" s="3">
        <v>4</v>
      </c>
      <c r="T2553" s="42"/>
      <c r="U2553" s="25" t="s">
        <v>3360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3357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3359</v>
      </c>
      <c r="I2554" s="25" t="s">
        <v>4173</v>
      </c>
      <c r="J2554" s="25">
        <v>1</v>
      </c>
      <c r="K2554" s="25">
        <v>1</v>
      </c>
      <c r="L2554" s="25">
        <f t="shared" si="419"/>
        <v>0</v>
      </c>
      <c r="M2554" s="25" t="s">
        <v>3407</v>
      </c>
      <c r="N2554" s="34">
        <v>45908</v>
      </c>
      <c r="O2554" s="41">
        <v>282450</v>
      </c>
      <c r="P2554" s="25" t="s">
        <v>900</v>
      </c>
      <c r="Q2554" s="25">
        <v>58155355355</v>
      </c>
      <c r="R2554" s="25" t="s">
        <v>41</v>
      </c>
      <c r="S2554" s="3">
        <v>4</v>
      </c>
      <c r="T2554" s="42"/>
      <c r="U2554" s="25" t="s">
        <v>3360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3392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3393</v>
      </c>
      <c r="I2555" s="25" t="s">
        <v>4174</v>
      </c>
      <c r="J2555" s="25">
        <v>1</v>
      </c>
      <c r="K2555" s="25">
        <v>1</v>
      </c>
      <c r="L2555" s="25">
        <f t="shared" si="419"/>
        <v>0</v>
      </c>
      <c r="M2555" s="25" t="s">
        <v>3403</v>
      </c>
      <c r="N2555" s="34">
        <v>45908</v>
      </c>
      <c r="O2555" s="41">
        <v>6165.9</v>
      </c>
      <c r="P2555" s="25" t="s">
        <v>3394</v>
      </c>
      <c r="Q2555" s="25">
        <v>58155354983</v>
      </c>
      <c r="R2555" s="25" t="s">
        <v>41</v>
      </c>
      <c r="S2555" s="3" t="s">
        <v>300</v>
      </c>
      <c r="T2555" s="42"/>
      <c r="U2555" s="25" t="s">
        <v>508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3392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681</v>
      </c>
      <c r="I2556" s="25" t="s">
        <v>4134</v>
      </c>
      <c r="J2556" s="25">
        <v>2</v>
      </c>
      <c r="K2556" s="25">
        <v>2</v>
      </c>
      <c r="L2556" s="25">
        <f t="shared" si="419"/>
        <v>0</v>
      </c>
      <c r="M2556" s="25" t="s">
        <v>3405</v>
      </c>
      <c r="N2556" s="34">
        <v>45908</v>
      </c>
      <c r="O2556" s="41">
        <v>12555</v>
      </c>
      <c r="P2556" s="25" t="s">
        <v>2497</v>
      </c>
      <c r="Q2556" s="25">
        <v>58155354832</v>
      </c>
      <c r="R2556" s="25" t="s">
        <v>41</v>
      </c>
      <c r="S2556" s="3" t="s">
        <v>300</v>
      </c>
      <c r="T2556" s="42"/>
      <c r="U2556" s="25" t="s">
        <v>508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3396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3397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3413</v>
      </c>
      <c r="N2557" s="34">
        <v>45908</v>
      </c>
      <c r="O2557" s="41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42"/>
      <c r="U2557" s="25" t="s">
        <v>576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3396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3398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3413</v>
      </c>
      <c r="N2558" s="34">
        <v>45908</v>
      </c>
      <c r="O2558" s="41">
        <v>7000</v>
      </c>
      <c r="P2558" s="25" t="s">
        <v>173</v>
      </c>
      <c r="Q2558" s="25">
        <v>58155355834</v>
      </c>
      <c r="R2558" s="25" t="s">
        <v>41</v>
      </c>
      <c r="S2558" s="3">
        <v>-20</v>
      </c>
      <c r="T2558" s="42"/>
      <c r="U2558" s="25" t="s">
        <v>576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3431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3113</v>
      </c>
      <c r="J2559" s="25">
        <v>1</v>
      </c>
      <c r="K2559" s="25">
        <v>1</v>
      </c>
      <c r="L2559" s="25">
        <f t="shared" si="419"/>
        <v>0</v>
      </c>
      <c r="M2559" s="25" t="s">
        <v>3670</v>
      </c>
      <c r="N2559" s="34">
        <v>45920</v>
      </c>
      <c r="O2559" s="41">
        <v>214200</v>
      </c>
      <c r="P2559" s="25" t="s">
        <v>2291</v>
      </c>
      <c r="Q2559" s="25">
        <v>58155922436</v>
      </c>
      <c r="R2559" s="25" t="s">
        <v>41</v>
      </c>
      <c r="S2559" s="3">
        <v>4</v>
      </c>
      <c r="T2559" s="42"/>
      <c r="U2559" s="25" t="s">
        <v>19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3431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3113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2291</v>
      </c>
      <c r="Q2560" s="25"/>
      <c r="R2560" s="25"/>
      <c r="S2560" s="3">
        <v>4</v>
      </c>
      <c r="T2560" s="42"/>
      <c r="U2560" s="25" t="s">
        <v>19</v>
      </c>
      <c r="V2560" s="25" t="str">
        <f>VLOOKUP(P2560,'Customer List'!B:C,2,)</f>
        <v>CHENNAI</v>
      </c>
      <c r="W2560" s="43" t="s">
        <v>711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3435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3924</v>
      </c>
      <c r="J2561" s="25">
        <v>1</v>
      </c>
      <c r="K2561" s="25">
        <v>1</v>
      </c>
      <c r="L2561" s="25">
        <f t="shared" si="419"/>
        <v>0</v>
      </c>
      <c r="M2561" s="25" t="s">
        <v>3534</v>
      </c>
      <c r="N2561" s="34">
        <v>45913</v>
      </c>
      <c r="O2561" s="41">
        <v>8037</v>
      </c>
      <c r="P2561" s="25" t="s">
        <v>618</v>
      </c>
      <c r="Q2561" s="25">
        <v>58155620725</v>
      </c>
      <c r="R2561" s="25" t="s">
        <v>41</v>
      </c>
      <c r="S2561" s="3">
        <v>4</v>
      </c>
      <c r="T2561" s="42"/>
      <c r="U2561" s="25" t="s">
        <v>19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3435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3925</v>
      </c>
      <c r="J2562" s="25">
        <v>1</v>
      </c>
      <c r="K2562" s="25">
        <v>1</v>
      </c>
      <c r="L2562" s="25">
        <f t="shared" si="419"/>
        <v>0</v>
      </c>
      <c r="M2562" s="25" t="s">
        <v>3630</v>
      </c>
      <c r="N2562" s="34">
        <v>45917</v>
      </c>
      <c r="O2562" s="41">
        <v>7106</v>
      </c>
      <c r="P2562" s="25" t="s">
        <v>43</v>
      </c>
      <c r="Q2562" s="25" t="s">
        <v>637</v>
      </c>
      <c r="R2562" s="25" t="s">
        <v>725</v>
      </c>
      <c r="S2562" s="3">
        <v>4</v>
      </c>
      <c r="T2562" s="42"/>
      <c r="U2562" s="25" t="s">
        <v>19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3435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3926</v>
      </c>
      <c r="J2563" s="25">
        <v>1</v>
      </c>
      <c r="K2563" s="25">
        <v>1</v>
      </c>
      <c r="L2563" s="25">
        <f t="shared" si="419"/>
        <v>0</v>
      </c>
      <c r="M2563" s="25" t="s">
        <v>3534</v>
      </c>
      <c r="N2563" s="34">
        <v>45913</v>
      </c>
      <c r="O2563" s="41">
        <v>17869.5</v>
      </c>
      <c r="P2563" s="25" t="s">
        <v>618</v>
      </c>
      <c r="Q2563" s="25">
        <v>58155620725</v>
      </c>
      <c r="R2563" s="25" t="s">
        <v>41</v>
      </c>
      <c r="S2563" s="3">
        <v>4</v>
      </c>
      <c r="T2563" s="42"/>
      <c r="U2563" s="25" t="s">
        <v>19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3435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3927</v>
      </c>
      <c r="J2564" s="25">
        <v>1</v>
      </c>
      <c r="K2564" s="25">
        <v>1</v>
      </c>
      <c r="L2564" s="25">
        <f t="shared" si="419"/>
        <v>0</v>
      </c>
      <c r="M2564" s="25" t="s">
        <v>3527</v>
      </c>
      <c r="N2564" s="34">
        <v>45913</v>
      </c>
      <c r="O2564" s="41">
        <v>11718</v>
      </c>
      <c r="P2564" s="25" t="s">
        <v>3436</v>
      </c>
      <c r="Q2564" s="25">
        <v>58155615291</v>
      </c>
      <c r="R2564" s="25" t="s">
        <v>41</v>
      </c>
      <c r="S2564" s="3">
        <v>4</v>
      </c>
      <c r="T2564" s="42"/>
      <c r="U2564" s="25" t="s">
        <v>19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3435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3928</v>
      </c>
      <c r="J2565" s="25">
        <v>1</v>
      </c>
      <c r="K2565" s="25">
        <v>1</v>
      </c>
      <c r="L2565" s="25">
        <f t="shared" si="419"/>
        <v>0</v>
      </c>
      <c r="M2565" s="25" t="s">
        <v>3553</v>
      </c>
      <c r="N2565" s="34">
        <v>45915</v>
      </c>
      <c r="O2565" s="41">
        <v>4464</v>
      </c>
      <c r="P2565" s="25" t="s">
        <v>3437</v>
      </c>
      <c r="Q2565" s="25" t="s">
        <v>637</v>
      </c>
      <c r="R2565" s="25" t="s">
        <v>638</v>
      </c>
      <c r="S2565" s="3">
        <v>4</v>
      </c>
      <c r="T2565" s="42"/>
      <c r="U2565" s="25" t="s">
        <v>19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3435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3929</v>
      </c>
      <c r="J2566" s="25">
        <v>1</v>
      </c>
      <c r="K2566" s="25">
        <v>1</v>
      </c>
      <c r="L2566" s="25">
        <f t="shared" si="419"/>
        <v>0</v>
      </c>
      <c r="M2566" s="25" t="s">
        <v>3602</v>
      </c>
      <c r="N2566" s="34">
        <v>45917</v>
      </c>
      <c r="O2566" s="41">
        <v>18259</v>
      </c>
      <c r="P2566" s="25" t="s">
        <v>31</v>
      </c>
      <c r="Q2566" s="25"/>
      <c r="R2566" s="25"/>
      <c r="S2566" s="3">
        <v>4</v>
      </c>
      <c r="T2566" s="42"/>
      <c r="U2566" s="25" t="s">
        <v>19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3435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3930</v>
      </c>
      <c r="J2567" s="25">
        <v>1</v>
      </c>
      <c r="K2567" s="25">
        <v>1</v>
      </c>
      <c r="L2567" s="25">
        <f t="shared" si="419"/>
        <v>0</v>
      </c>
      <c r="M2567" s="25" t="s">
        <v>3532</v>
      </c>
      <c r="N2567" s="34">
        <v>45913</v>
      </c>
      <c r="O2567" s="41">
        <v>11849.76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42"/>
      <c r="U2567" s="25" t="s">
        <v>19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3435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3931</v>
      </c>
      <c r="J2568" s="25">
        <v>1</v>
      </c>
      <c r="K2568" s="25">
        <v>1</v>
      </c>
      <c r="L2568" s="25">
        <f t="shared" si="419"/>
        <v>0</v>
      </c>
      <c r="M2568" s="25" t="s">
        <v>3532</v>
      </c>
      <c r="N2568" s="34">
        <v>45913</v>
      </c>
      <c r="O2568" s="41">
        <v>17394.84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42"/>
      <c r="U2568" s="25" t="s">
        <v>19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3435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3932</v>
      </c>
      <c r="J2569" s="25">
        <v>1</v>
      </c>
      <c r="K2569" s="25">
        <v>1</v>
      </c>
      <c r="L2569" s="25">
        <f t="shared" si="419"/>
        <v>0</v>
      </c>
      <c r="M2569" s="25" t="s">
        <v>3527</v>
      </c>
      <c r="N2569" s="34">
        <v>45913</v>
      </c>
      <c r="O2569" s="41">
        <v>13615.2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42"/>
      <c r="U2569" s="25" t="s">
        <v>19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3435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3933</v>
      </c>
      <c r="J2570" s="25">
        <v>1</v>
      </c>
      <c r="K2570" s="25">
        <v>1</v>
      </c>
      <c r="L2570" s="25">
        <f t="shared" si="419"/>
        <v>0</v>
      </c>
      <c r="M2570" s="25" t="s">
        <v>3527</v>
      </c>
      <c r="N2570" s="34">
        <v>45913</v>
      </c>
      <c r="O2570" s="41">
        <v>19641</v>
      </c>
      <c r="P2570" s="25" t="s">
        <v>3436</v>
      </c>
      <c r="Q2570" s="25">
        <v>58155615291</v>
      </c>
      <c r="R2570" s="25" t="s">
        <v>41</v>
      </c>
      <c r="S2570" s="3">
        <v>4</v>
      </c>
      <c r="T2570" s="42"/>
      <c r="U2570" s="25" t="s">
        <v>19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3435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3934</v>
      </c>
      <c r="J2571" s="25">
        <v>1</v>
      </c>
      <c r="K2571" s="25">
        <v>1</v>
      </c>
      <c r="L2571" s="25">
        <f t="shared" si="419"/>
        <v>0</v>
      </c>
      <c r="M2571" s="25" t="s">
        <v>3630</v>
      </c>
      <c r="N2571" s="34">
        <v>45917</v>
      </c>
      <c r="O2571" s="41">
        <v>3795.25</v>
      </c>
      <c r="P2571" s="25" t="s">
        <v>43</v>
      </c>
      <c r="Q2571" s="25" t="s">
        <v>637</v>
      </c>
      <c r="R2571" s="25" t="s">
        <v>725</v>
      </c>
      <c r="S2571" s="3">
        <v>4</v>
      </c>
      <c r="T2571" s="42"/>
      <c r="U2571" s="25" t="s">
        <v>19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3435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3935</v>
      </c>
      <c r="J2572" s="25">
        <v>1</v>
      </c>
      <c r="K2572" s="25">
        <v>1</v>
      </c>
      <c r="L2572" s="25">
        <f t="shared" si="419"/>
        <v>0</v>
      </c>
      <c r="M2572" s="25" t="s">
        <v>3532</v>
      </c>
      <c r="N2572" s="34">
        <v>45913</v>
      </c>
      <c r="O2572" s="41">
        <v>18838.080000000002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42"/>
      <c r="U2572" s="25" t="s">
        <v>19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3435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3936</v>
      </c>
      <c r="J2573" s="25">
        <v>1</v>
      </c>
      <c r="K2573" s="25">
        <v>1</v>
      </c>
      <c r="L2573" s="25">
        <f t="shared" si="419"/>
        <v>0</v>
      </c>
      <c r="M2573" s="25" t="s">
        <v>3534</v>
      </c>
      <c r="N2573" s="34">
        <v>45913</v>
      </c>
      <c r="O2573" s="41">
        <v>9576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42"/>
      <c r="U2573" s="25" t="s">
        <v>19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3435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3937</v>
      </c>
      <c r="J2574" s="25">
        <v>2</v>
      </c>
      <c r="K2574" s="25">
        <v>2</v>
      </c>
      <c r="L2574" s="25">
        <f t="shared" si="419"/>
        <v>0</v>
      </c>
      <c r="M2574" s="25" t="s">
        <v>3527</v>
      </c>
      <c r="N2574" s="34">
        <v>45913</v>
      </c>
      <c r="O2574" s="41">
        <v>20980.799999999999</v>
      </c>
      <c r="P2574" s="25" t="s">
        <v>3436</v>
      </c>
      <c r="Q2574" s="25">
        <v>58155615291</v>
      </c>
      <c r="R2574" s="25" t="s">
        <v>41</v>
      </c>
      <c r="S2574" s="3">
        <v>4</v>
      </c>
      <c r="T2574" s="42"/>
      <c r="U2574" s="25" t="s">
        <v>19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3435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3938</v>
      </c>
      <c r="J2575" s="25">
        <v>1</v>
      </c>
      <c r="K2575" s="25">
        <v>1</v>
      </c>
      <c r="L2575" s="25">
        <f t="shared" si="419"/>
        <v>0</v>
      </c>
      <c r="M2575" s="25" t="s">
        <v>3534</v>
      </c>
      <c r="N2575" s="34">
        <v>45913</v>
      </c>
      <c r="O2575" s="41">
        <v>16758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42"/>
      <c r="U2575" s="25" t="s">
        <v>19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3435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3939</v>
      </c>
      <c r="J2576" s="25">
        <v>1</v>
      </c>
      <c r="K2576" s="25">
        <v>1</v>
      </c>
      <c r="L2576" s="25">
        <f t="shared" si="419"/>
        <v>0</v>
      </c>
      <c r="M2576" s="25" t="s">
        <v>3532</v>
      </c>
      <c r="N2576" s="34">
        <v>45913</v>
      </c>
      <c r="O2576" s="41">
        <v>17622.72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42"/>
      <c r="U2576" s="25" t="s">
        <v>19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3435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3940</v>
      </c>
      <c r="J2577" s="25">
        <v>1</v>
      </c>
      <c r="K2577" s="25">
        <v>1</v>
      </c>
      <c r="L2577" s="25">
        <f t="shared" si="419"/>
        <v>0</v>
      </c>
      <c r="M2577" s="25" t="s">
        <v>3532</v>
      </c>
      <c r="N2577" s="34">
        <v>45913</v>
      </c>
      <c r="O2577" s="41">
        <v>19901.52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42"/>
      <c r="U2577" s="25" t="s">
        <v>19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3435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3941</v>
      </c>
      <c r="J2578" s="25">
        <v>1</v>
      </c>
      <c r="K2578" s="25">
        <v>1</v>
      </c>
      <c r="L2578" s="25">
        <f t="shared" si="419"/>
        <v>0</v>
      </c>
      <c r="M2578" s="25" t="s">
        <v>3534</v>
      </c>
      <c r="N2578" s="34">
        <v>45913</v>
      </c>
      <c r="O2578" s="41">
        <v>8037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42"/>
      <c r="U2578" s="25" t="s">
        <v>19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3435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3942</v>
      </c>
      <c r="J2579" s="25">
        <v>1</v>
      </c>
      <c r="K2579" s="25">
        <v>1</v>
      </c>
      <c r="L2579" s="25">
        <f t="shared" si="419"/>
        <v>0</v>
      </c>
      <c r="M2579" s="25" t="s">
        <v>3534</v>
      </c>
      <c r="N2579" s="34">
        <v>45913</v>
      </c>
      <c r="O2579" s="41">
        <v>3762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42"/>
      <c r="U2579" s="25" t="s">
        <v>19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3435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3943</v>
      </c>
      <c r="J2580" s="25">
        <v>1</v>
      </c>
      <c r="K2580" s="25">
        <v>1</v>
      </c>
      <c r="L2580" s="25">
        <f t="shared" si="419"/>
        <v>0</v>
      </c>
      <c r="M2580" s="25" t="s">
        <v>3532</v>
      </c>
      <c r="N2580" s="34">
        <v>45913</v>
      </c>
      <c r="O2580" s="41">
        <v>22484.16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42"/>
      <c r="U2580" s="25" t="s">
        <v>19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3435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3944</v>
      </c>
      <c r="J2581" s="25">
        <v>1</v>
      </c>
      <c r="K2581" s="25">
        <v>1</v>
      </c>
      <c r="L2581" s="25">
        <f t="shared" si="419"/>
        <v>0</v>
      </c>
      <c r="M2581" s="25" t="s">
        <v>3532</v>
      </c>
      <c r="N2581" s="34">
        <v>45913</v>
      </c>
      <c r="O2581" s="41">
        <v>20129.400000000001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42"/>
      <c r="U2581" s="25" t="s">
        <v>19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3435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3945</v>
      </c>
      <c r="J2582" s="25">
        <v>1</v>
      </c>
      <c r="K2582" s="25">
        <v>1</v>
      </c>
      <c r="L2582" s="25">
        <f t="shared" si="419"/>
        <v>0</v>
      </c>
      <c r="M2582" s="25" t="s">
        <v>3520</v>
      </c>
      <c r="N2582" s="34">
        <v>45913</v>
      </c>
      <c r="O2582" s="41">
        <v>31968.75</v>
      </c>
      <c r="P2582" s="25" t="s">
        <v>2055</v>
      </c>
      <c r="Q2582" s="25">
        <v>58155617516</v>
      </c>
      <c r="R2582" s="25" t="s">
        <v>41</v>
      </c>
      <c r="S2582" s="3">
        <v>4</v>
      </c>
      <c r="T2582" s="42"/>
      <c r="U2582" s="25" t="s">
        <v>19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3435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3946</v>
      </c>
      <c r="J2583" s="25">
        <v>1</v>
      </c>
      <c r="K2583" s="25">
        <v>1</v>
      </c>
      <c r="L2583" s="25">
        <f t="shared" si="419"/>
        <v>0</v>
      </c>
      <c r="M2583" s="25" t="s">
        <v>3602</v>
      </c>
      <c r="N2583" s="34">
        <v>45917</v>
      </c>
      <c r="O2583" s="41">
        <v>19731.5</v>
      </c>
      <c r="P2583" s="25" t="s">
        <v>31</v>
      </c>
      <c r="Q2583" s="25"/>
      <c r="R2583" s="25"/>
      <c r="S2583" s="3">
        <v>4</v>
      </c>
      <c r="T2583" s="42"/>
      <c r="U2583" s="25" t="s">
        <v>19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3435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3947</v>
      </c>
      <c r="J2584" s="25">
        <v>1</v>
      </c>
      <c r="K2584" s="25">
        <v>1</v>
      </c>
      <c r="L2584" s="25">
        <f t="shared" si="419"/>
        <v>0</v>
      </c>
      <c r="M2584" s="25" t="s">
        <v>3534</v>
      </c>
      <c r="N2584" s="34">
        <v>45913</v>
      </c>
      <c r="O2584" s="41">
        <v>11457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42"/>
      <c r="U2584" s="25" t="s">
        <v>19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3435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3948</v>
      </c>
      <c r="J2585" s="25">
        <v>1</v>
      </c>
      <c r="K2585" s="25">
        <v>1</v>
      </c>
      <c r="L2585" s="25">
        <f t="shared" si="419"/>
        <v>0</v>
      </c>
      <c r="M2585" s="25" t="s">
        <v>3532</v>
      </c>
      <c r="N2585" s="34">
        <v>45913</v>
      </c>
      <c r="O2585" s="41">
        <v>19445.759999999998</v>
      </c>
      <c r="P2585" s="25" t="s">
        <v>277</v>
      </c>
      <c r="Q2585" s="25">
        <v>58155615501</v>
      </c>
      <c r="R2585" s="25" t="s">
        <v>41</v>
      </c>
      <c r="S2585" s="3">
        <v>4</v>
      </c>
      <c r="T2585" s="42"/>
      <c r="U2585" s="25" t="s">
        <v>19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3435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3949</v>
      </c>
      <c r="J2586" s="25">
        <v>1</v>
      </c>
      <c r="K2586" s="25">
        <v>1</v>
      </c>
      <c r="L2586" s="25">
        <f t="shared" si="419"/>
        <v>0</v>
      </c>
      <c r="M2586" s="25" t="s">
        <v>3527</v>
      </c>
      <c r="N2586" s="34">
        <v>45913</v>
      </c>
      <c r="O2586" s="41">
        <v>33368.400000000001</v>
      </c>
      <c r="P2586" s="25" t="s">
        <v>3436</v>
      </c>
      <c r="Q2586" s="25">
        <v>58155615291</v>
      </c>
      <c r="R2586" s="25" t="s">
        <v>41</v>
      </c>
      <c r="S2586" s="3">
        <v>4</v>
      </c>
      <c r="T2586" s="42"/>
      <c r="U2586" s="25" t="s">
        <v>19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3435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3950</v>
      </c>
      <c r="J2587" s="25">
        <v>1</v>
      </c>
      <c r="K2587" s="25">
        <v>1</v>
      </c>
      <c r="L2587" s="25">
        <f t="shared" si="419"/>
        <v>0</v>
      </c>
      <c r="M2587" s="25" t="s">
        <v>3532</v>
      </c>
      <c r="N2587" s="34">
        <v>45913</v>
      </c>
      <c r="O2587" s="41">
        <v>19597.68</v>
      </c>
      <c r="P2587" s="25" t="s">
        <v>277</v>
      </c>
      <c r="Q2587" s="25">
        <v>58155615501</v>
      </c>
      <c r="R2587" s="25" t="s">
        <v>41</v>
      </c>
      <c r="S2587" s="3">
        <v>4</v>
      </c>
      <c r="T2587" s="42"/>
      <c r="U2587" s="25" t="s">
        <v>19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3435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3951</v>
      </c>
      <c r="J2588" s="25">
        <v>1</v>
      </c>
      <c r="K2588" s="25">
        <v>1</v>
      </c>
      <c r="L2588" s="25">
        <f t="shared" si="419"/>
        <v>0</v>
      </c>
      <c r="M2588" s="25" t="s">
        <v>3534</v>
      </c>
      <c r="N2588" s="34">
        <v>45913</v>
      </c>
      <c r="O2588" s="41">
        <v>11628</v>
      </c>
      <c r="P2588" s="25" t="s">
        <v>618</v>
      </c>
      <c r="Q2588" s="25">
        <v>58155620725</v>
      </c>
      <c r="R2588" s="25" t="s">
        <v>41</v>
      </c>
      <c r="S2588" s="3">
        <v>4</v>
      </c>
      <c r="T2588" s="42"/>
      <c r="U2588" s="25" t="s">
        <v>19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3435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3952</v>
      </c>
      <c r="J2589" s="25">
        <v>1</v>
      </c>
      <c r="K2589" s="25">
        <v>1</v>
      </c>
      <c r="L2589" s="25">
        <f t="shared" si="419"/>
        <v>0</v>
      </c>
      <c r="M2589" s="25" t="s">
        <v>3602</v>
      </c>
      <c r="N2589" s="34">
        <v>45917</v>
      </c>
      <c r="O2589" s="41">
        <v>20026</v>
      </c>
      <c r="P2589" s="25" t="s">
        <v>31</v>
      </c>
      <c r="Q2589" s="25"/>
      <c r="R2589" s="25"/>
      <c r="S2589" s="3">
        <v>4</v>
      </c>
      <c r="T2589" s="42"/>
      <c r="U2589" s="25" t="s">
        <v>19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3435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3953</v>
      </c>
      <c r="J2590" s="25">
        <v>1</v>
      </c>
      <c r="K2590" s="25">
        <v>1</v>
      </c>
      <c r="L2590" s="25">
        <f t="shared" si="419"/>
        <v>0</v>
      </c>
      <c r="M2590" s="25" t="s">
        <v>3534</v>
      </c>
      <c r="N2590" s="34">
        <v>45913</v>
      </c>
      <c r="O2590" s="41">
        <v>10003.5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42"/>
      <c r="U2590" s="25" t="s">
        <v>19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3435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3954</v>
      </c>
      <c r="J2591" s="25">
        <v>1</v>
      </c>
      <c r="K2591" s="25">
        <v>1</v>
      </c>
      <c r="L2591" s="25">
        <f t="shared" si="419"/>
        <v>0</v>
      </c>
      <c r="M2591" s="25" t="s">
        <v>3630</v>
      </c>
      <c r="N2591" s="34">
        <v>45917</v>
      </c>
      <c r="O2591" s="41">
        <v>10820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42"/>
      <c r="U2591" s="25" t="s">
        <v>19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3435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3955</v>
      </c>
      <c r="J2592" s="25">
        <v>2</v>
      </c>
      <c r="K2592" s="25">
        <v>2</v>
      </c>
      <c r="L2592" s="25">
        <f t="shared" si="419"/>
        <v>0</v>
      </c>
      <c r="M2592" s="25" t="s">
        <v>3519</v>
      </c>
      <c r="N2592" s="34">
        <v>45913</v>
      </c>
      <c r="O2592" s="41">
        <v>58180.800000000003</v>
      </c>
      <c r="P2592" s="25" t="s">
        <v>2055</v>
      </c>
      <c r="Q2592" s="25">
        <v>58155617516</v>
      </c>
      <c r="R2592" s="25" t="s">
        <v>41</v>
      </c>
      <c r="S2592" s="3">
        <v>4</v>
      </c>
      <c r="T2592" s="42"/>
      <c r="U2592" s="25" t="s">
        <v>19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3435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3956</v>
      </c>
      <c r="J2593" s="25">
        <v>1</v>
      </c>
      <c r="K2593" s="25">
        <v>1</v>
      </c>
      <c r="L2593" s="25">
        <f t="shared" si="419"/>
        <v>0</v>
      </c>
      <c r="M2593" s="25" t="s">
        <v>3630</v>
      </c>
      <c r="N2593" s="34">
        <v>45917</v>
      </c>
      <c r="O2593" s="41">
        <v>5491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42"/>
      <c r="U2593" s="25" t="s">
        <v>19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3435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3957</v>
      </c>
      <c r="J2594" s="25">
        <v>1</v>
      </c>
      <c r="K2594" s="25">
        <v>1</v>
      </c>
      <c r="L2594" s="25">
        <f t="shared" si="419"/>
        <v>0</v>
      </c>
      <c r="M2594" s="25" t="s">
        <v>3630</v>
      </c>
      <c r="N2594" s="34">
        <v>45917</v>
      </c>
      <c r="O2594" s="41">
        <v>3553</v>
      </c>
      <c r="P2594" s="25" t="s">
        <v>43</v>
      </c>
      <c r="Q2594" s="25" t="s">
        <v>637</v>
      </c>
      <c r="R2594" s="25" t="s">
        <v>725</v>
      </c>
      <c r="S2594" s="3">
        <v>4</v>
      </c>
      <c r="T2594" s="42"/>
      <c r="U2594" s="25" t="s">
        <v>19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3435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3958</v>
      </c>
      <c r="J2595" s="25">
        <v>1</v>
      </c>
      <c r="K2595" s="25">
        <v>1</v>
      </c>
      <c r="L2595" s="25">
        <f t="shared" si="419"/>
        <v>0</v>
      </c>
      <c r="M2595" s="25" t="s">
        <v>3453</v>
      </c>
      <c r="N2595" s="34">
        <v>45911</v>
      </c>
      <c r="O2595" s="41">
        <v>6912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42"/>
      <c r="U2595" s="25" t="s">
        <v>19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3435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3959</v>
      </c>
      <c r="J2596" s="25">
        <v>1</v>
      </c>
      <c r="K2596" s="25">
        <v>1</v>
      </c>
      <c r="L2596" s="25">
        <f t="shared" si="419"/>
        <v>0</v>
      </c>
      <c r="M2596" s="25" t="s">
        <v>3535</v>
      </c>
      <c r="N2596" s="34">
        <v>45913</v>
      </c>
      <c r="O2596" s="41">
        <v>31825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42"/>
      <c r="U2596" s="25" t="s">
        <v>19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3435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3960</v>
      </c>
      <c r="J2597" s="25">
        <v>1</v>
      </c>
      <c r="K2597" s="25">
        <v>1</v>
      </c>
      <c r="L2597" s="25">
        <f t="shared" si="419"/>
        <v>0</v>
      </c>
      <c r="M2597" s="25" t="s">
        <v>3453</v>
      </c>
      <c r="N2597" s="34">
        <v>45911</v>
      </c>
      <c r="O2597" s="41">
        <v>6336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42"/>
      <c r="U2597" s="25" t="s">
        <v>19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3435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3961</v>
      </c>
      <c r="J2598" s="25">
        <v>1</v>
      </c>
      <c r="K2598" s="25">
        <v>1</v>
      </c>
      <c r="L2598" s="25">
        <f t="shared" si="419"/>
        <v>0</v>
      </c>
      <c r="M2598" s="25" t="s">
        <v>3453</v>
      </c>
      <c r="N2598" s="34">
        <v>45911</v>
      </c>
      <c r="O2598" s="41">
        <v>4800</v>
      </c>
      <c r="P2598" s="25" t="s">
        <v>209</v>
      </c>
      <c r="Q2598" s="25" t="s">
        <v>1131</v>
      </c>
      <c r="R2598" s="25" t="s">
        <v>1131</v>
      </c>
      <c r="S2598" s="3">
        <v>4</v>
      </c>
      <c r="T2598" s="42"/>
      <c r="U2598" s="25" t="s">
        <v>19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3435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3962</v>
      </c>
      <c r="J2599" s="25">
        <v>1</v>
      </c>
      <c r="K2599" s="25">
        <v>1</v>
      </c>
      <c r="L2599" s="25">
        <f t="shared" si="419"/>
        <v>0</v>
      </c>
      <c r="M2599" s="25" t="s">
        <v>3533</v>
      </c>
      <c r="N2599" s="34">
        <v>45913</v>
      </c>
      <c r="O2599" s="41">
        <v>40280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42"/>
      <c r="U2599" s="25" t="s">
        <v>19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3435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3963</v>
      </c>
      <c r="J2600" s="25">
        <v>1</v>
      </c>
      <c r="K2600" s="25">
        <v>1</v>
      </c>
      <c r="L2600" s="25">
        <f t="shared" si="419"/>
        <v>0</v>
      </c>
      <c r="M2600" s="25" t="s">
        <v>3533</v>
      </c>
      <c r="N2600" s="34">
        <v>45913</v>
      </c>
      <c r="O2600" s="41">
        <v>36290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42"/>
      <c r="U2600" s="25" t="s">
        <v>19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3435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3964</v>
      </c>
      <c r="J2601" s="25">
        <v>2</v>
      </c>
      <c r="K2601" s="25">
        <v>2</v>
      </c>
      <c r="L2601" s="25">
        <f t="shared" si="419"/>
        <v>0</v>
      </c>
      <c r="M2601" s="25" t="s">
        <v>3541</v>
      </c>
      <c r="N2601" s="34">
        <v>45913</v>
      </c>
      <c r="O2601" s="41">
        <v>15177.6</v>
      </c>
      <c r="P2601" s="25" t="s">
        <v>192</v>
      </c>
      <c r="Q2601" s="25" t="s">
        <v>3557</v>
      </c>
      <c r="R2601" s="25" t="s">
        <v>41</v>
      </c>
      <c r="S2601" s="3">
        <v>4</v>
      </c>
      <c r="T2601" s="42"/>
      <c r="U2601" s="25" t="s">
        <v>19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3435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3965</v>
      </c>
      <c r="J2602" s="25">
        <v>1</v>
      </c>
      <c r="K2602" s="25">
        <v>1</v>
      </c>
      <c r="L2602" s="25">
        <f t="shared" si="419"/>
        <v>0</v>
      </c>
      <c r="M2602" s="25" t="s">
        <v>3535</v>
      </c>
      <c r="N2602" s="34">
        <v>45913</v>
      </c>
      <c r="O2602" s="41">
        <v>38095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42"/>
      <c r="U2602" s="25" t="s">
        <v>19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3435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3966</v>
      </c>
      <c r="J2603" s="25">
        <v>1</v>
      </c>
      <c r="K2603" s="25">
        <v>1</v>
      </c>
      <c r="L2603" s="25">
        <f t="shared" si="419"/>
        <v>0</v>
      </c>
      <c r="M2603" s="25" t="s">
        <v>3533</v>
      </c>
      <c r="N2603" s="34">
        <v>45913</v>
      </c>
      <c r="O2603" s="41">
        <v>27835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42"/>
      <c r="U2603" s="25" t="s">
        <v>19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3435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3967</v>
      </c>
      <c r="J2604" s="25">
        <v>1</v>
      </c>
      <c r="K2604" s="25">
        <v>1</v>
      </c>
      <c r="L2604" s="25">
        <f t="shared" si="419"/>
        <v>0</v>
      </c>
      <c r="M2604" s="25" t="s">
        <v>3535</v>
      </c>
      <c r="N2604" s="34">
        <v>45913</v>
      </c>
      <c r="O2604" s="41">
        <v>25175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42"/>
      <c r="U2604" s="25" t="s">
        <v>19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3435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3968</v>
      </c>
      <c r="J2605" s="25">
        <v>1</v>
      </c>
      <c r="K2605" s="25">
        <v>1</v>
      </c>
      <c r="L2605" s="25">
        <f t="shared" si="419"/>
        <v>0</v>
      </c>
      <c r="M2605" s="25" t="s">
        <v>3454</v>
      </c>
      <c r="N2605" s="34">
        <v>45911</v>
      </c>
      <c r="O2605" s="41">
        <v>35150</v>
      </c>
      <c r="P2605" s="25" t="s">
        <v>214</v>
      </c>
      <c r="Q2605" s="25" t="s">
        <v>1131</v>
      </c>
      <c r="R2605" s="25" t="s">
        <v>1131</v>
      </c>
      <c r="S2605" s="3">
        <v>4</v>
      </c>
      <c r="T2605" s="42"/>
      <c r="U2605" s="25" t="s">
        <v>19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3435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3969</v>
      </c>
      <c r="J2606" s="25">
        <v>1</v>
      </c>
      <c r="K2606" s="25">
        <v>1</v>
      </c>
      <c r="L2606" s="25">
        <f t="shared" si="419"/>
        <v>0</v>
      </c>
      <c r="M2606" s="25" t="s">
        <v>3535</v>
      </c>
      <c r="N2606" s="34">
        <v>45913</v>
      </c>
      <c r="O2606" s="41">
        <v>22515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42"/>
      <c r="U2606" s="25" t="s">
        <v>19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3435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3970</v>
      </c>
      <c r="J2607" s="25">
        <v>1</v>
      </c>
      <c r="K2607" s="25">
        <v>1</v>
      </c>
      <c r="L2607" s="25">
        <f t="shared" si="419"/>
        <v>0</v>
      </c>
      <c r="M2607" s="25" t="s">
        <v>3454</v>
      </c>
      <c r="N2607" s="34">
        <v>45911</v>
      </c>
      <c r="O2607" s="41">
        <v>37620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42"/>
      <c r="U2607" s="25" t="s">
        <v>19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3435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3971</v>
      </c>
      <c r="J2608" s="25">
        <v>1</v>
      </c>
      <c r="K2608" s="25">
        <v>1</v>
      </c>
      <c r="L2608" s="25">
        <f t="shared" si="419"/>
        <v>0</v>
      </c>
      <c r="M2608" s="25" t="s">
        <v>3602</v>
      </c>
      <c r="N2608" s="34">
        <v>45917</v>
      </c>
      <c r="O2608" s="41">
        <v>29744.5</v>
      </c>
      <c r="P2608" s="25" t="s">
        <v>31</v>
      </c>
      <c r="Q2608" s="25"/>
      <c r="R2608" s="25"/>
      <c r="S2608" s="3">
        <v>4</v>
      </c>
      <c r="T2608" s="42"/>
      <c r="U2608" s="25" t="s">
        <v>19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3435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3972</v>
      </c>
      <c r="J2609" s="25">
        <v>1</v>
      </c>
      <c r="K2609" s="25">
        <v>1</v>
      </c>
      <c r="L2609" s="25">
        <f t="shared" si="419"/>
        <v>0</v>
      </c>
      <c r="M2609" s="25" t="s">
        <v>3533</v>
      </c>
      <c r="N2609" s="34">
        <v>45913</v>
      </c>
      <c r="O2609" s="41">
        <v>39710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42"/>
      <c r="U2609" s="25" t="s">
        <v>19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3435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3973</v>
      </c>
      <c r="J2610" s="25">
        <v>1</v>
      </c>
      <c r="K2610" s="25">
        <v>1</v>
      </c>
      <c r="L2610" s="25">
        <f t="shared" si="419"/>
        <v>0</v>
      </c>
      <c r="M2610" s="25" t="s">
        <v>3526</v>
      </c>
      <c r="N2610" s="34">
        <v>45913</v>
      </c>
      <c r="O2610" s="41">
        <v>25498</v>
      </c>
      <c r="P2610" s="25" t="s">
        <v>631</v>
      </c>
      <c r="Q2610" s="25">
        <v>58155620983</v>
      </c>
      <c r="R2610" s="25" t="s">
        <v>41</v>
      </c>
      <c r="S2610" s="3">
        <v>4</v>
      </c>
      <c r="T2610" s="42"/>
      <c r="U2610" s="25" t="s">
        <v>19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3435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3974</v>
      </c>
      <c r="J2611" s="25">
        <v>1</v>
      </c>
      <c r="K2611" s="25">
        <v>1</v>
      </c>
      <c r="L2611" s="25">
        <f t="shared" si="419"/>
        <v>0</v>
      </c>
      <c r="M2611" s="25" t="s">
        <v>3524</v>
      </c>
      <c r="N2611" s="34">
        <v>45913</v>
      </c>
      <c r="O2611" s="41">
        <v>35526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42"/>
      <c r="U2611" s="25" t="s">
        <v>19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3435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3759</v>
      </c>
      <c r="J2612" s="25">
        <v>1</v>
      </c>
      <c r="K2612" s="25">
        <v>1</v>
      </c>
      <c r="L2612" s="25">
        <f t="shared" si="419"/>
        <v>0</v>
      </c>
      <c r="M2612" s="25" t="s">
        <v>3454</v>
      </c>
      <c r="N2612" s="34">
        <v>45911</v>
      </c>
      <c r="O2612" s="41">
        <v>42370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42"/>
      <c r="U2612" s="25" t="s">
        <v>19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3435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3800</v>
      </c>
      <c r="J2613" s="25">
        <v>1</v>
      </c>
      <c r="K2613" s="25">
        <v>1</v>
      </c>
      <c r="L2613" s="25">
        <f t="shared" si="419"/>
        <v>0</v>
      </c>
      <c r="M2613" s="25" t="s">
        <v>3533</v>
      </c>
      <c r="N2613" s="34">
        <v>45913</v>
      </c>
      <c r="O2613" s="41">
        <v>38190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42"/>
      <c r="U2613" s="25" t="s">
        <v>19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3435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3975</v>
      </c>
      <c r="J2614" s="25">
        <v>1</v>
      </c>
      <c r="K2614" s="25">
        <v>1</v>
      </c>
      <c r="L2614" s="25">
        <f t="shared" si="419"/>
        <v>0</v>
      </c>
      <c r="M2614" s="25" t="s">
        <v>3533</v>
      </c>
      <c r="N2614" s="34">
        <v>45913</v>
      </c>
      <c r="O2614" s="41">
        <v>34580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42"/>
      <c r="U2614" s="25" t="s">
        <v>19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3435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3976</v>
      </c>
      <c r="J2615" s="25">
        <v>1</v>
      </c>
      <c r="K2615" s="25">
        <v>1</v>
      </c>
      <c r="L2615" s="25">
        <f t="shared" si="419"/>
        <v>0</v>
      </c>
      <c r="M2615" s="25" t="s">
        <v>3533</v>
      </c>
      <c r="N2615" s="34">
        <v>45913</v>
      </c>
      <c r="O2615" s="41">
        <v>36100</v>
      </c>
      <c r="P2615" s="25" t="s">
        <v>618</v>
      </c>
      <c r="Q2615" s="25">
        <v>58155620725</v>
      </c>
      <c r="R2615" s="25" t="s">
        <v>41</v>
      </c>
      <c r="S2615" s="3">
        <v>4</v>
      </c>
      <c r="T2615" s="42"/>
      <c r="U2615" s="25" t="s">
        <v>19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3435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3977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3455</v>
      </c>
      <c r="N2616" s="34">
        <v>45911</v>
      </c>
      <c r="O2616" s="41">
        <v>9595</v>
      </c>
      <c r="P2616" s="25" t="s">
        <v>214</v>
      </c>
      <c r="Q2616" s="25" t="s">
        <v>1131</v>
      </c>
      <c r="R2616" s="25" t="s">
        <v>1131</v>
      </c>
      <c r="S2616" s="3">
        <v>4</v>
      </c>
      <c r="T2616" s="42"/>
      <c r="U2616" s="25" t="s">
        <v>19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3435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3978</v>
      </c>
      <c r="J2617" s="25">
        <v>1</v>
      </c>
      <c r="K2617" s="25">
        <v>1</v>
      </c>
      <c r="L2617" s="25">
        <f t="shared" si="430"/>
        <v>0</v>
      </c>
      <c r="M2617" s="25" t="s">
        <v>3524</v>
      </c>
      <c r="N2617" s="34">
        <v>45913</v>
      </c>
      <c r="O2617" s="41">
        <v>37758</v>
      </c>
      <c r="P2617" s="25" t="s">
        <v>893</v>
      </c>
      <c r="Q2617" s="25">
        <v>58155620762</v>
      </c>
      <c r="R2617" s="25" t="s">
        <v>41</v>
      </c>
      <c r="S2617" s="3">
        <v>4</v>
      </c>
      <c r="T2617" s="42"/>
      <c r="U2617" s="25" t="s">
        <v>19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3435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3979</v>
      </c>
      <c r="J2618" s="25">
        <v>1</v>
      </c>
      <c r="K2618" s="25">
        <v>1</v>
      </c>
      <c r="L2618" s="25">
        <f t="shared" si="430"/>
        <v>0</v>
      </c>
      <c r="M2618" s="25" t="s">
        <v>3454</v>
      </c>
      <c r="N2618" s="34">
        <v>45911</v>
      </c>
      <c r="O2618" s="41">
        <v>36290</v>
      </c>
      <c r="P2618" s="25" t="s">
        <v>214</v>
      </c>
      <c r="Q2618" s="25" t="s">
        <v>1131</v>
      </c>
      <c r="R2618" s="25" t="s">
        <v>1131</v>
      </c>
      <c r="S2618" s="3">
        <v>4</v>
      </c>
      <c r="T2618" s="42"/>
      <c r="U2618" s="25" t="s">
        <v>19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3435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3980</v>
      </c>
      <c r="J2619" s="25">
        <v>1</v>
      </c>
      <c r="K2619" s="25">
        <v>1</v>
      </c>
      <c r="L2619" s="25">
        <f t="shared" si="430"/>
        <v>0</v>
      </c>
      <c r="M2619" s="25" t="s">
        <v>3524</v>
      </c>
      <c r="N2619" s="34">
        <v>45913</v>
      </c>
      <c r="O2619" s="41">
        <v>39432</v>
      </c>
      <c r="P2619" s="25" t="s">
        <v>893</v>
      </c>
      <c r="Q2619" s="25">
        <v>58155620762</v>
      </c>
      <c r="R2619" s="25" t="s">
        <v>41</v>
      </c>
      <c r="S2619" s="3">
        <v>4</v>
      </c>
      <c r="T2619" s="42"/>
      <c r="U2619" s="25" t="s">
        <v>19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3435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3980</v>
      </c>
      <c r="J2620" s="25">
        <v>1</v>
      </c>
      <c r="K2620" s="25">
        <v>1</v>
      </c>
      <c r="L2620" s="25">
        <f t="shared" si="430"/>
        <v>0</v>
      </c>
      <c r="M2620" s="25" t="s">
        <v>3539</v>
      </c>
      <c r="N2620" s="34">
        <v>45913</v>
      </c>
      <c r="O2620" s="41">
        <v>36252</v>
      </c>
      <c r="P2620" s="25" t="s">
        <v>243</v>
      </c>
      <c r="Q2620" s="25">
        <v>58155615103</v>
      </c>
      <c r="R2620" s="25" t="s">
        <v>41</v>
      </c>
      <c r="S2620" s="3">
        <v>4</v>
      </c>
      <c r="T2620" s="42"/>
      <c r="U2620" s="25" t="s">
        <v>19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3435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3981</v>
      </c>
      <c r="J2621" s="25">
        <v>1</v>
      </c>
      <c r="K2621" s="25">
        <v>1</v>
      </c>
      <c r="L2621" s="25">
        <f t="shared" si="430"/>
        <v>0</v>
      </c>
      <c r="M2621" s="25" t="s">
        <v>3546</v>
      </c>
      <c r="N2621" s="34">
        <v>45915</v>
      </c>
      <c r="O2621" s="41">
        <v>11284</v>
      </c>
      <c r="P2621" s="25" t="s">
        <v>225</v>
      </c>
      <c r="Q2621" s="25" t="s">
        <v>3561</v>
      </c>
      <c r="R2621" s="25" t="s">
        <v>41</v>
      </c>
      <c r="S2621" s="3">
        <v>4</v>
      </c>
      <c r="T2621" s="42"/>
      <c r="U2621" s="25" t="s">
        <v>19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3435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3982</v>
      </c>
      <c r="J2622" s="25">
        <v>1</v>
      </c>
      <c r="K2622" s="25">
        <v>1</v>
      </c>
      <c r="L2622" s="25">
        <f t="shared" si="430"/>
        <v>0</v>
      </c>
      <c r="M2622" s="25" t="s">
        <v>3535</v>
      </c>
      <c r="N2622" s="34">
        <v>45913</v>
      </c>
      <c r="O2622" s="41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42"/>
      <c r="U2622" s="25" t="s">
        <v>19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3435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3983</v>
      </c>
      <c r="J2623" s="25">
        <v>1</v>
      </c>
      <c r="K2623" s="25">
        <v>1</v>
      </c>
      <c r="L2623" s="25">
        <f t="shared" si="430"/>
        <v>0</v>
      </c>
      <c r="M2623" s="25" t="s">
        <v>3542</v>
      </c>
      <c r="N2623" s="34">
        <v>45913</v>
      </c>
      <c r="O2623" s="41">
        <v>13454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42"/>
      <c r="U2623" s="25" t="s">
        <v>19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3435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3984</v>
      </c>
      <c r="J2624" s="25">
        <v>1</v>
      </c>
      <c r="K2624" s="25">
        <v>1</v>
      </c>
      <c r="L2624" s="25">
        <f t="shared" si="430"/>
        <v>0</v>
      </c>
      <c r="M2624" s="25" t="s">
        <v>3628</v>
      </c>
      <c r="N2624" s="34">
        <v>45916</v>
      </c>
      <c r="O2624" s="41">
        <v>44407.5</v>
      </c>
      <c r="P2624" s="25" t="s">
        <v>3438</v>
      </c>
      <c r="Q2624" s="25" t="s">
        <v>637</v>
      </c>
      <c r="R2624" s="25" t="s">
        <v>638</v>
      </c>
      <c r="S2624" s="3">
        <v>4</v>
      </c>
      <c r="T2624" s="42"/>
      <c r="U2624" s="25" t="s">
        <v>19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3435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3985</v>
      </c>
      <c r="J2625" s="25">
        <v>1</v>
      </c>
      <c r="K2625" s="25">
        <v>1</v>
      </c>
      <c r="L2625" s="25">
        <f t="shared" si="430"/>
        <v>0</v>
      </c>
      <c r="M2625" s="25" t="s">
        <v>3535</v>
      </c>
      <c r="N2625" s="34">
        <v>45913</v>
      </c>
      <c r="O2625" s="41">
        <v>15770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42"/>
      <c r="U2625" s="25" t="s">
        <v>19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3435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3986</v>
      </c>
      <c r="J2626" s="25">
        <v>1</v>
      </c>
      <c r="K2626" s="25">
        <v>1</v>
      </c>
      <c r="L2626" s="25">
        <f t="shared" si="430"/>
        <v>0</v>
      </c>
      <c r="M2626" s="25" t="s">
        <v>3533</v>
      </c>
      <c r="N2626" s="34">
        <v>45913</v>
      </c>
      <c r="O2626" s="41">
        <v>36290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42"/>
      <c r="U2626" s="25" t="s">
        <v>19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3435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3987</v>
      </c>
      <c r="J2627" s="25">
        <v>1</v>
      </c>
      <c r="K2627" s="25">
        <v>1</v>
      </c>
      <c r="L2627" s="25">
        <f t="shared" si="430"/>
        <v>0</v>
      </c>
      <c r="M2627" s="25" t="s">
        <v>3526</v>
      </c>
      <c r="N2627" s="34">
        <v>45913</v>
      </c>
      <c r="O2627" s="41">
        <v>17252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42"/>
      <c r="U2627" s="25" t="s">
        <v>19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3435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3988</v>
      </c>
      <c r="J2628" s="25">
        <v>1</v>
      </c>
      <c r="K2628" s="25">
        <v>1</v>
      </c>
      <c r="L2628" s="25">
        <f t="shared" si="430"/>
        <v>0</v>
      </c>
      <c r="M2628" s="25" t="s">
        <v>3526</v>
      </c>
      <c r="N2628" s="34">
        <v>45913</v>
      </c>
      <c r="O2628" s="41">
        <v>42641</v>
      </c>
      <c r="P2628" s="25" t="s">
        <v>631</v>
      </c>
      <c r="Q2628" s="25">
        <v>58155620983</v>
      </c>
      <c r="R2628" s="25" t="s">
        <v>41</v>
      </c>
      <c r="S2628" s="3">
        <v>4</v>
      </c>
      <c r="T2628" s="42"/>
      <c r="U2628" s="25" t="s">
        <v>19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3435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3989</v>
      </c>
      <c r="J2629" s="25">
        <v>1</v>
      </c>
      <c r="K2629" s="25">
        <v>1</v>
      </c>
      <c r="L2629" s="25">
        <f t="shared" si="430"/>
        <v>0</v>
      </c>
      <c r="M2629" s="25" t="s">
        <v>3633</v>
      </c>
      <c r="N2629" s="34">
        <v>45918</v>
      </c>
      <c r="O2629" s="41">
        <v>43826.25</v>
      </c>
      <c r="P2629" s="25" t="s">
        <v>3439</v>
      </c>
      <c r="Q2629" s="25" t="s">
        <v>1131</v>
      </c>
      <c r="R2629" s="25" t="s">
        <v>1131</v>
      </c>
      <c r="S2629" s="3">
        <v>4</v>
      </c>
      <c r="T2629" s="42"/>
      <c r="U2629" s="25" t="s">
        <v>19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3435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3990</v>
      </c>
      <c r="J2630" s="25">
        <v>1</v>
      </c>
      <c r="K2630" s="25">
        <v>1</v>
      </c>
      <c r="L2630" s="25">
        <f t="shared" si="430"/>
        <v>0</v>
      </c>
      <c r="M2630" s="25" t="s">
        <v>3535</v>
      </c>
      <c r="N2630" s="34">
        <v>45913</v>
      </c>
      <c r="O2630" s="41">
        <v>31825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42"/>
      <c r="U2630" s="25" t="s">
        <v>19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3435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3991</v>
      </c>
      <c r="J2631" s="25">
        <v>1</v>
      </c>
      <c r="K2631" s="25">
        <v>1</v>
      </c>
      <c r="L2631" s="25">
        <f t="shared" si="430"/>
        <v>0</v>
      </c>
      <c r="M2631" s="25" t="s">
        <v>3679</v>
      </c>
      <c r="N2631" s="34">
        <v>45916</v>
      </c>
      <c r="O2631" s="41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42" t="s">
        <v>3440</v>
      </c>
      <c r="U2631" s="25" t="s">
        <v>19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3435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3992</v>
      </c>
      <c r="J2632" s="25">
        <v>1</v>
      </c>
      <c r="K2632" s="25">
        <v>1</v>
      </c>
      <c r="L2632" s="25">
        <f t="shared" si="430"/>
        <v>0</v>
      </c>
      <c r="M2632" s="25" t="s">
        <v>3679</v>
      </c>
      <c r="N2632" s="34">
        <v>45916</v>
      </c>
      <c r="O2632" s="41">
        <v>0</v>
      </c>
      <c r="P2632" s="25" t="s">
        <v>17</v>
      </c>
      <c r="Q2632" s="25" t="s">
        <v>637</v>
      </c>
      <c r="R2632" s="25" t="s">
        <v>638</v>
      </c>
      <c r="S2632" s="3">
        <v>4</v>
      </c>
      <c r="T2632" s="42" t="s">
        <v>3440</v>
      </c>
      <c r="U2632" s="25" t="s">
        <v>19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3435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3993</v>
      </c>
      <c r="J2633" s="25">
        <v>1</v>
      </c>
      <c r="K2633" s="25">
        <v>1</v>
      </c>
      <c r="L2633" s="25">
        <f t="shared" si="430"/>
        <v>0</v>
      </c>
      <c r="M2633" s="25" t="s">
        <v>3533</v>
      </c>
      <c r="N2633" s="34">
        <v>45913</v>
      </c>
      <c r="O2633" s="41">
        <v>33440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42"/>
      <c r="U2633" s="25" t="s">
        <v>19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3435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3994</v>
      </c>
      <c r="J2634" s="25">
        <v>1</v>
      </c>
      <c r="K2634" s="25">
        <v>1</v>
      </c>
      <c r="L2634" s="25">
        <f t="shared" si="430"/>
        <v>0</v>
      </c>
      <c r="M2634" s="25" t="s">
        <v>3519</v>
      </c>
      <c r="N2634" s="34">
        <v>45913</v>
      </c>
      <c r="O2634" s="41">
        <v>8115.8</v>
      </c>
      <c r="P2634" s="25" t="s">
        <v>2055</v>
      </c>
      <c r="Q2634" s="25">
        <v>58155617516</v>
      </c>
      <c r="R2634" s="25" t="s">
        <v>41</v>
      </c>
      <c r="S2634" s="3">
        <v>4</v>
      </c>
      <c r="T2634" s="42"/>
      <c r="U2634" s="25" t="s">
        <v>19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3435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3995</v>
      </c>
      <c r="J2635" s="25">
        <v>1</v>
      </c>
      <c r="K2635" s="25">
        <v>1</v>
      </c>
      <c r="L2635" s="25">
        <f t="shared" si="430"/>
        <v>0</v>
      </c>
      <c r="M2635" s="25" t="s">
        <v>3535</v>
      </c>
      <c r="N2635" s="34">
        <v>45913</v>
      </c>
      <c r="O2635" s="41">
        <v>17005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42"/>
      <c r="U2635" s="25" t="s">
        <v>19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3435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3996</v>
      </c>
      <c r="J2636" s="25">
        <v>1</v>
      </c>
      <c r="K2636" s="25">
        <v>1</v>
      </c>
      <c r="L2636" s="25">
        <f t="shared" si="430"/>
        <v>0</v>
      </c>
      <c r="M2636" s="25" t="s">
        <v>3535</v>
      </c>
      <c r="N2636" s="34">
        <v>45913</v>
      </c>
      <c r="O2636" s="41">
        <v>19855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42"/>
      <c r="U2636" s="25" t="s">
        <v>19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3435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3997</v>
      </c>
      <c r="J2637" s="25">
        <v>1</v>
      </c>
      <c r="K2637" s="25">
        <v>1</v>
      </c>
      <c r="L2637" s="25">
        <f t="shared" si="430"/>
        <v>0</v>
      </c>
      <c r="M2637" s="25" t="s">
        <v>3535</v>
      </c>
      <c r="N2637" s="34">
        <v>45913</v>
      </c>
      <c r="O2637" s="41">
        <v>12255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42"/>
      <c r="U2637" s="25" t="s">
        <v>19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3435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3998</v>
      </c>
      <c r="J2638" s="25">
        <v>1</v>
      </c>
      <c r="K2638" s="25">
        <v>1</v>
      </c>
      <c r="L2638" s="25">
        <f t="shared" si="430"/>
        <v>0</v>
      </c>
      <c r="M2638" s="25" t="s">
        <v>3523</v>
      </c>
      <c r="N2638" s="34">
        <v>45913</v>
      </c>
      <c r="O2638" s="41">
        <v>20940.5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42"/>
      <c r="U2638" s="25" t="s">
        <v>19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3435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3999</v>
      </c>
      <c r="J2639" s="25">
        <v>1</v>
      </c>
      <c r="K2639" s="25">
        <v>1</v>
      </c>
      <c r="L2639" s="25">
        <f t="shared" si="430"/>
        <v>0</v>
      </c>
      <c r="M2639" s="25" t="s">
        <v>3535</v>
      </c>
      <c r="N2639" s="34">
        <v>45913</v>
      </c>
      <c r="O2639" s="41">
        <v>20045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42"/>
      <c r="U2639" s="25" t="s">
        <v>19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3435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3819</v>
      </c>
      <c r="J2640" s="25">
        <v>1</v>
      </c>
      <c r="K2640" s="25">
        <v>1</v>
      </c>
      <c r="L2640" s="25">
        <f t="shared" si="430"/>
        <v>0</v>
      </c>
      <c r="M2640" s="25" t="s">
        <v>3523</v>
      </c>
      <c r="N2640" s="34">
        <v>45913</v>
      </c>
      <c r="O2640" s="41">
        <v>38843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42"/>
      <c r="U2640" s="25" t="s">
        <v>19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3435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3820</v>
      </c>
      <c r="J2641" s="25">
        <v>2</v>
      </c>
      <c r="K2641" s="25">
        <v>2</v>
      </c>
      <c r="L2641" s="25">
        <f t="shared" si="430"/>
        <v>0</v>
      </c>
      <c r="M2641" s="25" t="s">
        <v>3519</v>
      </c>
      <c r="N2641" s="34">
        <v>45913</v>
      </c>
      <c r="O2641" s="41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42"/>
      <c r="U2641" s="25" t="s">
        <v>19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3435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3820</v>
      </c>
      <c r="J2642" s="25">
        <v>1</v>
      </c>
      <c r="K2642" s="25">
        <v>1</v>
      </c>
      <c r="L2642" s="25">
        <f t="shared" si="430"/>
        <v>0</v>
      </c>
      <c r="M2642" s="25" t="s">
        <v>3523</v>
      </c>
      <c r="N2642" s="34">
        <v>45913</v>
      </c>
      <c r="O2642" s="41">
        <v>44810.5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42"/>
      <c r="U2642" s="25" t="s">
        <v>19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3435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4000</v>
      </c>
      <c r="J2643" s="25">
        <v>1</v>
      </c>
      <c r="K2643" s="25">
        <v>1</v>
      </c>
      <c r="L2643" s="25">
        <f t="shared" si="430"/>
        <v>0</v>
      </c>
      <c r="M2643" s="25" t="s">
        <v>3535</v>
      </c>
      <c r="N2643" s="34">
        <v>45913</v>
      </c>
      <c r="O2643" s="41">
        <v>39235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42"/>
      <c r="U2643" s="25" t="s">
        <v>19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3435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4001</v>
      </c>
      <c r="J2644" s="25">
        <v>2</v>
      </c>
      <c r="K2644" s="25">
        <v>2</v>
      </c>
      <c r="L2644" s="25">
        <f t="shared" si="430"/>
        <v>0</v>
      </c>
      <c r="M2644" s="25" t="s">
        <v>3519</v>
      </c>
      <c r="N2644" s="34">
        <v>45913</v>
      </c>
      <c r="O2644" s="41">
        <v>87060.4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42"/>
      <c r="U2644" s="25" t="s">
        <v>19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3435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3821</v>
      </c>
      <c r="J2645" s="25">
        <v>1</v>
      </c>
      <c r="K2645" s="25">
        <v>1</v>
      </c>
      <c r="L2645" s="25">
        <f t="shared" si="430"/>
        <v>0</v>
      </c>
      <c r="M2645" s="25" t="s">
        <v>3523</v>
      </c>
      <c r="N2645" s="34">
        <v>45913</v>
      </c>
      <c r="O2645" s="41">
        <v>41772.5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42"/>
      <c r="U2645" s="25" t="s">
        <v>19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3435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4002</v>
      </c>
      <c r="J2646" s="25">
        <v>1</v>
      </c>
      <c r="K2646" s="25">
        <v>1</v>
      </c>
      <c r="L2646" s="25">
        <f t="shared" si="430"/>
        <v>0</v>
      </c>
      <c r="M2646" s="25" t="s">
        <v>3523</v>
      </c>
      <c r="N2646" s="34">
        <v>45913</v>
      </c>
      <c r="O2646" s="41">
        <v>24846.5</v>
      </c>
      <c r="P2646" s="25" t="s">
        <v>893</v>
      </c>
      <c r="Q2646" s="25">
        <v>58155620762</v>
      </c>
      <c r="R2646" s="25" t="s">
        <v>41</v>
      </c>
      <c r="S2646" s="3">
        <v>4</v>
      </c>
      <c r="T2646" s="42"/>
      <c r="U2646" s="25" t="s">
        <v>19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3435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4003</v>
      </c>
      <c r="J2647" s="25">
        <v>1</v>
      </c>
      <c r="K2647" s="25">
        <v>1</v>
      </c>
      <c r="L2647" s="25">
        <f t="shared" si="430"/>
        <v>0</v>
      </c>
      <c r="M2647" s="25" t="s">
        <v>3535</v>
      </c>
      <c r="N2647" s="34">
        <v>45913</v>
      </c>
      <c r="O2647" s="41">
        <v>19570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42"/>
      <c r="U2647" s="25" t="s">
        <v>19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3435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4004</v>
      </c>
      <c r="J2648" s="25">
        <v>1</v>
      </c>
      <c r="K2648" s="25">
        <v>1</v>
      </c>
      <c r="L2648" s="25">
        <f t="shared" si="430"/>
        <v>0</v>
      </c>
      <c r="M2648" s="25" t="s">
        <v>3519</v>
      </c>
      <c r="N2648" s="34">
        <v>45913</v>
      </c>
      <c r="O2648" s="41">
        <v>11172.4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42"/>
      <c r="U2648" s="25" t="s">
        <v>19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3435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4005</v>
      </c>
      <c r="J2649" s="25">
        <v>2</v>
      </c>
      <c r="K2649" s="25">
        <v>2</v>
      </c>
      <c r="L2649" s="25">
        <f t="shared" si="430"/>
        <v>0</v>
      </c>
      <c r="M2649" s="25" t="s">
        <v>3519</v>
      </c>
      <c r="N2649" s="34">
        <v>45913</v>
      </c>
      <c r="O2649" s="41">
        <v>37100.800000000003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42"/>
      <c r="U2649" s="25" t="s">
        <v>19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3435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4006</v>
      </c>
      <c r="J2650" s="25">
        <v>1</v>
      </c>
      <c r="K2650" s="25">
        <v>1</v>
      </c>
      <c r="L2650" s="25">
        <f t="shared" si="430"/>
        <v>0</v>
      </c>
      <c r="M2650" s="25" t="s">
        <v>3519</v>
      </c>
      <c r="N2650" s="34">
        <v>45913</v>
      </c>
      <c r="O2650" s="41">
        <v>18550.400000000001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42"/>
      <c r="U2650" s="25" t="s">
        <v>19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3435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4007</v>
      </c>
      <c r="J2651" s="25">
        <v>2</v>
      </c>
      <c r="K2651" s="25">
        <v>2</v>
      </c>
      <c r="L2651" s="25">
        <f t="shared" si="430"/>
        <v>0</v>
      </c>
      <c r="M2651" s="25" t="s">
        <v>3519</v>
      </c>
      <c r="N2651" s="34">
        <v>45913</v>
      </c>
      <c r="O2651" s="41">
        <v>37100.800000000003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42"/>
      <c r="U2651" s="25" t="s">
        <v>19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3435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4008</v>
      </c>
      <c r="J2652" s="25">
        <v>3</v>
      </c>
      <c r="K2652" s="25">
        <v>3</v>
      </c>
      <c r="L2652" s="25">
        <f t="shared" si="430"/>
        <v>0</v>
      </c>
      <c r="M2652" s="25" t="s">
        <v>3519</v>
      </c>
      <c r="N2652" s="34">
        <v>45913</v>
      </c>
      <c r="O2652" s="41">
        <v>85374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42"/>
      <c r="U2652" s="25" t="s">
        <v>19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3435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4009</v>
      </c>
      <c r="J2653" s="25">
        <v>1</v>
      </c>
      <c r="K2653" s="25">
        <v>1</v>
      </c>
      <c r="L2653" s="25">
        <f t="shared" si="430"/>
        <v>0</v>
      </c>
      <c r="M2653" s="25" t="s">
        <v>3535</v>
      </c>
      <c r="N2653" s="34">
        <v>45913</v>
      </c>
      <c r="O2653" s="41">
        <v>10735</v>
      </c>
      <c r="P2653" s="25" t="s">
        <v>618</v>
      </c>
      <c r="Q2653" s="25">
        <v>58155620725</v>
      </c>
      <c r="R2653" s="25" t="s">
        <v>41</v>
      </c>
      <c r="S2653" s="3">
        <v>4</v>
      </c>
      <c r="T2653" s="42"/>
      <c r="U2653" s="25" t="s">
        <v>19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3435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4009</v>
      </c>
      <c r="J2654" s="25">
        <v>1</v>
      </c>
      <c r="K2654" s="25">
        <v>1</v>
      </c>
      <c r="L2654" s="25">
        <f t="shared" si="430"/>
        <v>0</v>
      </c>
      <c r="M2654" s="25" t="s">
        <v>3519</v>
      </c>
      <c r="N2654" s="34">
        <v>45913</v>
      </c>
      <c r="O2654" s="41">
        <v>11910.2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42"/>
      <c r="U2654" s="25" t="s">
        <v>19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3435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4010</v>
      </c>
      <c r="J2655" s="25">
        <v>3</v>
      </c>
      <c r="K2655" s="25">
        <v>3</v>
      </c>
      <c r="L2655" s="25">
        <f t="shared" si="430"/>
        <v>0</v>
      </c>
      <c r="M2655" s="25" t="s">
        <v>3519</v>
      </c>
      <c r="N2655" s="34">
        <v>45913</v>
      </c>
      <c r="O2655" s="41">
        <v>30987.599999999999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42"/>
      <c r="U2655" s="25" t="s">
        <v>19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3435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4011</v>
      </c>
      <c r="J2656" s="25">
        <v>2</v>
      </c>
      <c r="K2656" s="25">
        <v>2</v>
      </c>
      <c r="L2656" s="25">
        <f t="shared" si="430"/>
        <v>0</v>
      </c>
      <c r="M2656" s="25" t="s">
        <v>3519</v>
      </c>
      <c r="N2656" s="34">
        <v>45913</v>
      </c>
      <c r="O2656" s="41">
        <v>19815.2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42"/>
      <c r="U2656" s="25" t="s">
        <v>19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3435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4012</v>
      </c>
      <c r="J2657" s="25">
        <v>1</v>
      </c>
      <c r="K2657" s="25">
        <v>1</v>
      </c>
      <c r="L2657" s="25">
        <f t="shared" si="430"/>
        <v>0</v>
      </c>
      <c r="M2657" s="25" t="s">
        <v>3519</v>
      </c>
      <c r="N2657" s="34">
        <v>45913</v>
      </c>
      <c r="O2657" s="41">
        <v>28985</v>
      </c>
      <c r="P2657" s="25" t="s">
        <v>2055</v>
      </c>
      <c r="Q2657" s="25">
        <v>58155617516</v>
      </c>
      <c r="R2657" s="25" t="s">
        <v>41</v>
      </c>
      <c r="S2657" s="3">
        <v>4</v>
      </c>
      <c r="T2657" s="42"/>
      <c r="U2657" s="25" t="s">
        <v>19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3435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4013</v>
      </c>
      <c r="J2658" s="25">
        <v>1</v>
      </c>
      <c r="K2658" s="25">
        <v>1</v>
      </c>
      <c r="L2658" s="25">
        <f t="shared" si="430"/>
        <v>0</v>
      </c>
      <c r="M2658" s="25" t="s">
        <v>3523</v>
      </c>
      <c r="N2658" s="34">
        <v>45913</v>
      </c>
      <c r="O2658" s="41">
        <v>19096</v>
      </c>
      <c r="P2658" s="25" t="s">
        <v>893</v>
      </c>
      <c r="Q2658" s="25">
        <v>58155620762</v>
      </c>
      <c r="R2658" s="25" t="s">
        <v>41</v>
      </c>
      <c r="S2658" s="3">
        <v>4</v>
      </c>
      <c r="T2658" s="42"/>
      <c r="U2658" s="25" t="s">
        <v>19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3435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4014</v>
      </c>
      <c r="J2659" s="25">
        <v>10</v>
      </c>
      <c r="K2659" s="25">
        <v>10</v>
      </c>
      <c r="L2659" s="25">
        <f t="shared" si="430"/>
        <v>0</v>
      </c>
      <c r="M2659" s="25" t="s">
        <v>3624</v>
      </c>
      <c r="N2659" s="34">
        <v>45913</v>
      </c>
      <c r="O2659" s="41">
        <v>537075</v>
      </c>
      <c r="P2659" s="25" t="s">
        <v>38</v>
      </c>
      <c r="Q2659" s="25">
        <v>58155621156</v>
      </c>
      <c r="R2659" s="25" t="s">
        <v>41</v>
      </c>
      <c r="S2659" s="3">
        <v>4</v>
      </c>
      <c r="T2659" s="42"/>
      <c r="U2659" s="25" t="s">
        <v>19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3435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4015</v>
      </c>
      <c r="J2660" s="25">
        <v>1</v>
      </c>
      <c r="K2660" s="25">
        <v>1</v>
      </c>
      <c r="L2660" s="25">
        <f t="shared" si="430"/>
        <v>0</v>
      </c>
      <c r="M2660" s="25" t="s">
        <v>3518</v>
      </c>
      <c r="N2660" s="34">
        <v>45913</v>
      </c>
      <c r="O2660" s="41">
        <v>20940.5</v>
      </c>
      <c r="P2660" s="25" t="s">
        <v>2053</v>
      </c>
      <c r="Q2660" s="25">
        <v>58155618231</v>
      </c>
      <c r="R2660" s="25" t="s">
        <v>41</v>
      </c>
      <c r="S2660" s="3">
        <v>4</v>
      </c>
      <c r="T2660" s="42"/>
      <c r="U2660" s="25" t="s">
        <v>19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3435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4016</v>
      </c>
      <c r="J2661" s="25">
        <v>1</v>
      </c>
      <c r="K2661" s="25">
        <v>1</v>
      </c>
      <c r="L2661" s="25">
        <f t="shared" si="430"/>
        <v>0</v>
      </c>
      <c r="M2661" s="25" t="s">
        <v>3527</v>
      </c>
      <c r="N2661" s="34">
        <v>45913</v>
      </c>
      <c r="O2661" s="41">
        <v>39060</v>
      </c>
      <c r="P2661" s="25" t="s">
        <v>3436</v>
      </c>
      <c r="Q2661" s="25">
        <v>58155615291</v>
      </c>
      <c r="R2661" s="25" t="s">
        <v>41</v>
      </c>
      <c r="S2661" s="3">
        <v>4</v>
      </c>
      <c r="T2661" s="42"/>
      <c r="U2661" s="25" t="s">
        <v>19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3435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4017</v>
      </c>
      <c r="J2662" s="25">
        <v>1</v>
      </c>
      <c r="K2662" s="25">
        <v>1</v>
      </c>
      <c r="L2662" s="25">
        <f t="shared" si="430"/>
        <v>0</v>
      </c>
      <c r="M2662" s="25" t="s">
        <v>3542</v>
      </c>
      <c r="N2662" s="34">
        <v>45913</v>
      </c>
      <c r="O2662" s="41">
        <v>66728</v>
      </c>
      <c r="P2662" s="25" t="s">
        <v>631</v>
      </c>
      <c r="Q2662" s="25">
        <v>58155620983</v>
      </c>
      <c r="R2662" s="25" t="s">
        <v>41</v>
      </c>
      <c r="S2662" s="3">
        <v>4</v>
      </c>
      <c r="T2662" s="42"/>
      <c r="U2662" s="25" t="s">
        <v>19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3435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3912</v>
      </c>
      <c r="J2663" s="25">
        <v>1</v>
      </c>
      <c r="K2663" s="25">
        <v>1</v>
      </c>
      <c r="L2663" s="25">
        <f t="shared" si="430"/>
        <v>0</v>
      </c>
      <c r="M2663" s="25" t="s">
        <v>3532</v>
      </c>
      <c r="N2663" s="34">
        <v>45913</v>
      </c>
      <c r="O2663" s="41">
        <v>17850.599999999999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42"/>
      <c r="U2663" s="25" t="s">
        <v>19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3435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3912</v>
      </c>
      <c r="J2664" s="25">
        <v>1</v>
      </c>
      <c r="K2664" s="25">
        <v>1</v>
      </c>
      <c r="L2664" s="25">
        <f t="shared" si="430"/>
        <v>0</v>
      </c>
      <c r="M2664" s="25" t="s">
        <v>3534</v>
      </c>
      <c r="N2664" s="34">
        <v>45913</v>
      </c>
      <c r="O2664" s="41">
        <v>20092.5</v>
      </c>
      <c r="P2664" s="25" t="s">
        <v>618</v>
      </c>
      <c r="Q2664" s="25">
        <v>58155620725</v>
      </c>
      <c r="R2664" s="25" t="s">
        <v>41</v>
      </c>
      <c r="S2664" s="3">
        <v>4</v>
      </c>
      <c r="T2664" s="42"/>
      <c r="U2664" s="25" t="s">
        <v>19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3435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4018</v>
      </c>
      <c r="J2665" s="25">
        <v>1</v>
      </c>
      <c r="K2665" s="25">
        <v>1</v>
      </c>
      <c r="L2665" s="25">
        <f t="shared" si="430"/>
        <v>0</v>
      </c>
      <c r="M2665" s="25" t="s">
        <v>3522</v>
      </c>
      <c r="N2665" s="34">
        <v>45913</v>
      </c>
      <c r="O2665" s="41">
        <v>33792.5</v>
      </c>
      <c r="P2665" s="25" t="s">
        <v>1909</v>
      </c>
      <c r="Q2665" s="25">
        <v>58155614985</v>
      </c>
      <c r="R2665" s="25" t="s">
        <v>41</v>
      </c>
      <c r="S2665" s="3">
        <v>4</v>
      </c>
      <c r="T2665" s="42"/>
      <c r="U2665" s="25" t="s">
        <v>19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3435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4019</v>
      </c>
      <c r="J2666" s="25">
        <v>1</v>
      </c>
      <c r="K2666" s="25">
        <v>1</v>
      </c>
      <c r="L2666" s="25">
        <f t="shared" si="430"/>
        <v>0</v>
      </c>
      <c r="M2666" s="25" t="s">
        <v>3532</v>
      </c>
      <c r="N2666" s="34">
        <v>45913</v>
      </c>
      <c r="O2666" s="41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42"/>
      <c r="U2666" s="25" t="s">
        <v>19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3435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4020</v>
      </c>
      <c r="J2667" s="25">
        <v>1</v>
      </c>
      <c r="K2667" s="25">
        <v>1</v>
      </c>
      <c r="L2667" s="25">
        <f t="shared" si="430"/>
        <v>0</v>
      </c>
      <c r="M2667" s="25" t="s">
        <v>3532</v>
      </c>
      <c r="N2667" s="34">
        <v>45913</v>
      </c>
      <c r="O2667" s="41">
        <v>23167.8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42"/>
      <c r="U2667" s="25" t="s">
        <v>19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3435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4021</v>
      </c>
      <c r="J2668" s="25">
        <v>1</v>
      </c>
      <c r="K2668" s="25">
        <v>1</v>
      </c>
      <c r="L2668" s="25">
        <f t="shared" si="430"/>
        <v>0</v>
      </c>
      <c r="M2668" s="25" t="s">
        <v>3532</v>
      </c>
      <c r="N2668" s="34">
        <v>45913</v>
      </c>
      <c r="O2668" s="41">
        <v>26358.12</v>
      </c>
      <c r="P2668" s="25" t="s">
        <v>277</v>
      </c>
      <c r="Q2668" s="25">
        <v>58155615501</v>
      </c>
      <c r="R2668" s="25" t="s">
        <v>41</v>
      </c>
      <c r="S2668" s="3">
        <v>4</v>
      </c>
      <c r="T2668" s="42"/>
      <c r="U2668" s="25" t="s">
        <v>19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3435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4022</v>
      </c>
      <c r="J2669" s="25">
        <v>1</v>
      </c>
      <c r="K2669" s="25">
        <v>1</v>
      </c>
      <c r="L2669" s="25">
        <f t="shared" si="430"/>
        <v>0</v>
      </c>
      <c r="M2669" s="25" t="s">
        <v>3525</v>
      </c>
      <c r="N2669" s="34">
        <v>45913</v>
      </c>
      <c r="O2669" s="41">
        <v>35046</v>
      </c>
      <c r="P2669" s="25" t="s">
        <v>631</v>
      </c>
      <c r="Q2669" s="25">
        <v>58155620983</v>
      </c>
      <c r="R2669" s="25" t="s">
        <v>41</v>
      </c>
      <c r="S2669" s="3">
        <v>4</v>
      </c>
      <c r="T2669" s="42"/>
      <c r="U2669" s="25" t="s">
        <v>19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3435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4023</v>
      </c>
      <c r="J2670" s="25">
        <v>1</v>
      </c>
      <c r="K2670" s="25">
        <v>1</v>
      </c>
      <c r="L2670" s="25">
        <f t="shared" si="430"/>
        <v>0</v>
      </c>
      <c r="M2670" s="25" t="s">
        <v>3544</v>
      </c>
      <c r="N2670" s="34">
        <v>45915</v>
      </c>
      <c r="O2670" s="41">
        <v>41447</v>
      </c>
      <c r="P2670" s="25" t="s">
        <v>899</v>
      </c>
      <c r="Q2670" s="25" t="s">
        <v>3560</v>
      </c>
      <c r="R2670" s="25" t="s">
        <v>41</v>
      </c>
      <c r="S2670" s="3">
        <v>4</v>
      </c>
      <c r="T2670" s="42"/>
      <c r="U2670" s="25" t="s">
        <v>19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3435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4024</v>
      </c>
      <c r="J2671" s="25">
        <v>2</v>
      </c>
      <c r="K2671" s="25">
        <v>2</v>
      </c>
      <c r="L2671" s="25">
        <f t="shared" si="430"/>
        <v>0</v>
      </c>
      <c r="M2671" s="25" t="s">
        <v>3533</v>
      </c>
      <c r="N2671" s="34">
        <v>45913</v>
      </c>
      <c r="O2671" s="41">
        <v>84740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42"/>
      <c r="U2671" s="25" t="s">
        <v>19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3435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4025</v>
      </c>
      <c r="J2672" s="25">
        <v>1</v>
      </c>
      <c r="K2672" s="25">
        <v>1</v>
      </c>
      <c r="L2672" s="25">
        <f t="shared" si="430"/>
        <v>0</v>
      </c>
      <c r="M2672" s="25" t="s">
        <v>3553</v>
      </c>
      <c r="N2672" s="34">
        <v>45915</v>
      </c>
      <c r="O2672" s="41">
        <v>10912</v>
      </c>
      <c r="P2672" s="25" t="s">
        <v>3437</v>
      </c>
      <c r="Q2672" s="25" t="s">
        <v>637</v>
      </c>
      <c r="R2672" s="25" t="s">
        <v>638</v>
      </c>
      <c r="S2672" s="3">
        <v>4</v>
      </c>
      <c r="T2672" s="42"/>
      <c r="U2672" s="25" t="s">
        <v>19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3435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4026</v>
      </c>
      <c r="J2673" s="25">
        <v>1</v>
      </c>
      <c r="K2673" s="25">
        <v>1</v>
      </c>
      <c r="L2673" s="25">
        <f t="shared" si="430"/>
        <v>0</v>
      </c>
      <c r="M2673" s="25" t="s">
        <v>3533</v>
      </c>
      <c r="N2673" s="34">
        <v>45913</v>
      </c>
      <c r="O2673" s="41">
        <v>21470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42"/>
      <c r="U2673" s="25" t="s">
        <v>19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3435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4027</v>
      </c>
      <c r="J2674" s="25">
        <v>1</v>
      </c>
      <c r="K2674" s="25">
        <v>1</v>
      </c>
      <c r="L2674" s="25">
        <f t="shared" si="430"/>
        <v>0</v>
      </c>
      <c r="M2674" s="25" t="s">
        <v>3553</v>
      </c>
      <c r="N2674" s="34">
        <v>45915</v>
      </c>
      <c r="O2674" s="41">
        <v>5456</v>
      </c>
      <c r="P2674" s="25" t="s">
        <v>3437</v>
      </c>
      <c r="Q2674" s="25" t="s">
        <v>637</v>
      </c>
      <c r="R2674" s="25" t="s">
        <v>638</v>
      </c>
      <c r="S2674" s="3">
        <v>4</v>
      </c>
      <c r="T2674" s="42"/>
      <c r="U2674" s="25" t="s">
        <v>19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3435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4028</v>
      </c>
      <c r="J2675" s="25">
        <v>1</v>
      </c>
      <c r="K2675" s="25">
        <v>1</v>
      </c>
      <c r="L2675" s="25">
        <f t="shared" si="430"/>
        <v>0</v>
      </c>
      <c r="M2675" s="25" t="s">
        <v>3534</v>
      </c>
      <c r="N2675" s="34">
        <v>45913</v>
      </c>
      <c r="O2675" s="41">
        <v>11286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42"/>
      <c r="U2675" s="25" t="s">
        <v>19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3435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4029</v>
      </c>
      <c r="J2676" s="25">
        <v>1</v>
      </c>
      <c r="K2676" s="25">
        <v>1</v>
      </c>
      <c r="L2676" s="25">
        <f t="shared" si="430"/>
        <v>0</v>
      </c>
      <c r="M2676" s="25" t="s">
        <v>3534</v>
      </c>
      <c r="N2676" s="34">
        <v>45913</v>
      </c>
      <c r="O2676" s="41">
        <v>20263.5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42"/>
      <c r="U2676" s="25" t="s">
        <v>19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3435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4030</v>
      </c>
      <c r="J2677" s="25">
        <v>1</v>
      </c>
      <c r="K2677" s="25">
        <v>1</v>
      </c>
      <c r="L2677" s="25">
        <f t="shared" si="430"/>
        <v>0</v>
      </c>
      <c r="M2677" s="25" t="s">
        <v>3534</v>
      </c>
      <c r="N2677" s="34">
        <v>45913</v>
      </c>
      <c r="O2677" s="41">
        <v>23341.5</v>
      </c>
      <c r="P2677" s="25" t="s">
        <v>618</v>
      </c>
      <c r="Q2677" s="25">
        <v>58155620725</v>
      </c>
      <c r="R2677" s="25" t="s">
        <v>41</v>
      </c>
      <c r="S2677" s="3">
        <v>4</v>
      </c>
      <c r="T2677" s="42"/>
      <c r="U2677" s="25" t="s">
        <v>19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3435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4031</v>
      </c>
      <c r="J2678" s="25">
        <v>1</v>
      </c>
      <c r="K2678" s="25">
        <v>1</v>
      </c>
      <c r="L2678" s="25">
        <f t="shared" si="430"/>
        <v>0</v>
      </c>
      <c r="M2678" s="25" t="s">
        <v>3532</v>
      </c>
      <c r="N2678" s="34">
        <v>45913</v>
      </c>
      <c r="O2678" s="41">
        <v>20737.080000000002</v>
      </c>
      <c r="P2678" s="25" t="s">
        <v>277</v>
      </c>
      <c r="Q2678" s="25">
        <v>58155615501</v>
      </c>
      <c r="R2678" s="25" t="s">
        <v>41</v>
      </c>
      <c r="S2678" s="3">
        <v>4</v>
      </c>
      <c r="T2678" s="42"/>
      <c r="U2678" s="25" t="s">
        <v>19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3435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4032</v>
      </c>
      <c r="J2679" s="25">
        <v>1</v>
      </c>
      <c r="K2679" s="25">
        <v>1</v>
      </c>
      <c r="L2679" s="25">
        <f t="shared" si="430"/>
        <v>0</v>
      </c>
      <c r="M2679" s="25" t="s">
        <v>3630</v>
      </c>
      <c r="N2679" s="34">
        <v>45917</v>
      </c>
      <c r="O2679" s="41">
        <v>10578.25</v>
      </c>
      <c r="P2679" s="25" t="s">
        <v>43</v>
      </c>
      <c r="Q2679" s="25" t="s">
        <v>637</v>
      </c>
      <c r="R2679" s="25" t="s">
        <v>725</v>
      </c>
      <c r="S2679" s="3">
        <v>4</v>
      </c>
      <c r="T2679" s="42"/>
      <c r="U2679" s="25" t="s">
        <v>19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3435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4033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3532</v>
      </c>
      <c r="N2680" s="34">
        <v>45913</v>
      </c>
      <c r="O2680" s="41">
        <v>12533.4</v>
      </c>
      <c r="P2680" s="25" t="s">
        <v>277</v>
      </c>
      <c r="Q2680" s="25">
        <v>58155615501</v>
      </c>
      <c r="R2680" s="25" t="s">
        <v>41</v>
      </c>
      <c r="S2680" s="3">
        <v>4</v>
      </c>
      <c r="T2680" s="42"/>
      <c r="U2680" s="25" t="s">
        <v>19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3435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4034</v>
      </c>
      <c r="J2681" s="25">
        <v>1</v>
      </c>
      <c r="K2681" s="25">
        <v>1</v>
      </c>
      <c r="L2681" s="25">
        <f t="shared" si="438"/>
        <v>0</v>
      </c>
      <c r="M2681" s="25" t="s">
        <v>3633</v>
      </c>
      <c r="N2681" s="34">
        <v>45918</v>
      </c>
      <c r="O2681" s="41">
        <v>35766.25</v>
      </c>
      <c r="P2681" s="25" t="s">
        <v>3439</v>
      </c>
      <c r="Q2681" s="25" t="s">
        <v>1131</v>
      </c>
      <c r="R2681" s="25" t="s">
        <v>1131</v>
      </c>
      <c r="S2681" s="3">
        <v>4</v>
      </c>
      <c r="T2681" s="42"/>
      <c r="U2681" s="25" t="s">
        <v>19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3435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4035</v>
      </c>
      <c r="J2682" s="25">
        <v>1</v>
      </c>
      <c r="K2682" s="25">
        <v>1</v>
      </c>
      <c r="L2682" s="25">
        <f t="shared" si="438"/>
        <v>0</v>
      </c>
      <c r="M2682" s="25" t="s">
        <v>3534</v>
      </c>
      <c r="N2682" s="34">
        <v>45913</v>
      </c>
      <c r="O2682" s="41">
        <v>12568.5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42"/>
      <c r="U2682" s="25" t="s">
        <v>19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3435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4036</v>
      </c>
      <c r="J2683" s="25">
        <v>1</v>
      </c>
      <c r="K2683" s="25">
        <v>1</v>
      </c>
      <c r="L2683" s="25">
        <f t="shared" si="438"/>
        <v>0</v>
      </c>
      <c r="M2683" s="25" t="s">
        <v>3534</v>
      </c>
      <c r="N2683" s="34">
        <v>45913</v>
      </c>
      <c r="O2683" s="41">
        <v>9576</v>
      </c>
      <c r="P2683" s="25" t="s">
        <v>618</v>
      </c>
      <c r="Q2683" s="25">
        <v>58155620725</v>
      </c>
      <c r="R2683" s="25" t="s">
        <v>41</v>
      </c>
      <c r="S2683" s="3">
        <v>-20</v>
      </c>
      <c r="T2683" s="42"/>
      <c r="U2683" s="25" t="s">
        <v>19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3435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4037</v>
      </c>
      <c r="J2684" s="25">
        <v>1</v>
      </c>
      <c r="K2684" s="25">
        <v>1</v>
      </c>
      <c r="L2684" s="25">
        <f t="shared" si="438"/>
        <v>0</v>
      </c>
      <c r="M2684" s="25" t="s">
        <v>3532</v>
      </c>
      <c r="N2684" s="34">
        <v>45913</v>
      </c>
      <c r="O2684" s="41">
        <v>11621.88</v>
      </c>
      <c r="P2684" s="25" t="s">
        <v>277</v>
      </c>
      <c r="Q2684" s="25">
        <v>58155615501</v>
      </c>
      <c r="R2684" s="25" t="s">
        <v>41</v>
      </c>
      <c r="S2684" s="3">
        <v>-20</v>
      </c>
      <c r="T2684" s="42"/>
      <c r="U2684" s="25" t="s">
        <v>19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3435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4038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3702</v>
      </c>
      <c r="Q2685" s="25"/>
      <c r="R2685" s="25"/>
      <c r="S2685" s="3">
        <v>4</v>
      </c>
      <c r="T2685" s="42" t="s">
        <v>3616</v>
      </c>
      <c r="U2685" s="25" t="s">
        <v>19</v>
      </c>
      <c r="V2685" s="25" t="str">
        <f>VLOOKUP(P2685,'Customer List'!B:C,2,)</f>
        <v>Unknown</v>
      </c>
      <c r="W2685" s="43" t="s">
        <v>3605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3435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4038</v>
      </c>
      <c r="J2686" s="25">
        <v>1</v>
      </c>
      <c r="K2686" s="25">
        <v>1</v>
      </c>
      <c r="L2686" s="25">
        <f t="shared" si="438"/>
        <v>0</v>
      </c>
      <c r="M2686" s="25" t="s">
        <v>3678</v>
      </c>
      <c r="N2686" s="34">
        <v>45920</v>
      </c>
      <c r="O2686" s="41">
        <v>0</v>
      </c>
      <c r="P2686" s="25" t="s">
        <v>2053</v>
      </c>
      <c r="Q2686" s="25">
        <v>58155918682</v>
      </c>
      <c r="R2686" s="25" t="s">
        <v>41</v>
      </c>
      <c r="S2686" s="3">
        <v>4</v>
      </c>
      <c r="T2686" s="42" t="s">
        <v>3616</v>
      </c>
      <c r="U2686" s="25" t="s">
        <v>19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3435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4039</v>
      </c>
      <c r="J2687" s="25">
        <v>1</v>
      </c>
      <c r="K2687" s="25">
        <v>1</v>
      </c>
      <c r="L2687" s="25">
        <f t="shared" si="438"/>
        <v>0</v>
      </c>
      <c r="M2687" s="25" t="s">
        <v>3517</v>
      </c>
      <c r="N2687" s="34">
        <v>45913</v>
      </c>
      <c r="O2687" s="41">
        <v>31899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42"/>
      <c r="U2687" s="25" t="s">
        <v>19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3435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4040</v>
      </c>
      <c r="J2688" s="25">
        <v>1</v>
      </c>
      <c r="K2688" s="25">
        <v>1</v>
      </c>
      <c r="L2688" s="25">
        <f t="shared" si="438"/>
        <v>0</v>
      </c>
      <c r="M2688" s="25" t="s">
        <v>3517</v>
      </c>
      <c r="N2688" s="34">
        <v>45913</v>
      </c>
      <c r="O2688" s="41">
        <v>6401.5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42"/>
      <c r="U2688" s="25" t="s">
        <v>19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3435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4041</v>
      </c>
      <c r="J2689" s="25">
        <v>1</v>
      </c>
      <c r="K2689" s="25">
        <v>1</v>
      </c>
      <c r="L2689" s="25">
        <f t="shared" si="438"/>
        <v>0</v>
      </c>
      <c r="M2689" s="25" t="s">
        <v>3517</v>
      </c>
      <c r="N2689" s="34">
        <v>45913</v>
      </c>
      <c r="O2689" s="41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42"/>
      <c r="U2689" s="25" t="s">
        <v>19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3435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4042</v>
      </c>
      <c r="J2690" s="25">
        <v>1</v>
      </c>
      <c r="K2690" s="25">
        <v>1</v>
      </c>
      <c r="L2690" s="25">
        <f t="shared" si="438"/>
        <v>0</v>
      </c>
      <c r="M2690" s="25" t="s">
        <v>3517</v>
      </c>
      <c r="N2690" s="34">
        <v>45913</v>
      </c>
      <c r="O2690" s="41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42"/>
      <c r="U2690" s="25" t="s">
        <v>19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3435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4043</v>
      </c>
      <c r="J2691" s="25">
        <v>1</v>
      </c>
      <c r="K2691" s="25">
        <v>1</v>
      </c>
      <c r="L2691" s="25">
        <f t="shared" si="438"/>
        <v>0</v>
      </c>
      <c r="M2691" s="25" t="s">
        <v>3517</v>
      </c>
      <c r="N2691" s="34">
        <v>45913</v>
      </c>
      <c r="O2691" s="41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42"/>
      <c r="U2691" s="25" t="s">
        <v>19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3435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4044</v>
      </c>
      <c r="J2692" s="25">
        <v>1</v>
      </c>
      <c r="K2692" s="25">
        <v>1</v>
      </c>
      <c r="L2692" s="25">
        <f t="shared" si="438"/>
        <v>0</v>
      </c>
      <c r="M2692" s="25" t="s">
        <v>3517</v>
      </c>
      <c r="N2692" s="34">
        <v>45913</v>
      </c>
      <c r="O2692" s="41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42"/>
      <c r="U2692" s="25" t="s">
        <v>19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3435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4045</v>
      </c>
      <c r="J2693" s="25">
        <v>1</v>
      </c>
      <c r="K2693" s="25">
        <v>1</v>
      </c>
      <c r="L2693" s="25">
        <f t="shared" si="438"/>
        <v>0</v>
      </c>
      <c r="M2693" s="25" t="s">
        <v>3517</v>
      </c>
      <c r="N2693" s="34">
        <v>45913</v>
      </c>
      <c r="O2693" s="41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42"/>
      <c r="U2693" s="25" t="s">
        <v>19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3435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4046</v>
      </c>
      <c r="J2694" s="25">
        <v>1</v>
      </c>
      <c r="K2694" s="25">
        <v>1</v>
      </c>
      <c r="L2694" s="25">
        <f t="shared" si="438"/>
        <v>0</v>
      </c>
      <c r="M2694" s="25" t="s">
        <v>3517</v>
      </c>
      <c r="N2694" s="34">
        <v>45913</v>
      </c>
      <c r="O2694" s="41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42"/>
      <c r="U2694" s="25" t="s">
        <v>19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3435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4047</v>
      </c>
      <c r="J2695" s="25">
        <v>1</v>
      </c>
      <c r="K2695" s="25">
        <v>1</v>
      </c>
      <c r="L2695" s="25">
        <f t="shared" si="438"/>
        <v>0</v>
      </c>
      <c r="M2695" s="25" t="s">
        <v>3517</v>
      </c>
      <c r="N2695" s="34">
        <v>45913</v>
      </c>
      <c r="O2695" s="41">
        <v>12803</v>
      </c>
      <c r="P2695" s="25" t="s">
        <v>2053</v>
      </c>
      <c r="Q2695" s="25">
        <v>58155618231</v>
      </c>
      <c r="R2695" s="25" t="s">
        <v>41</v>
      </c>
      <c r="S2695" s="3">
        <v>4</v>
      </c>
      <c r="T2695" s="42"/>
      <c r="U2695" s="25" t="s">
        <v>19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3435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4048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3702</v>
      </c>
      <c r="Q2696" s="25"/>
      <c r="R2696" s="25"/>
      <c r="S2696" s="3">
        <v>4</v>
      </c>
      <c r="T2696" s="42" t="s">
        <v>3616</v>
      </c>
      <c r="U2696" s="25" t="s">
        <v>19</v>
      </c>
      <c r="V2696" s="25" t="str">
        <f>VLOOKUP(P2696,'Customer List'!B:C,2,)</f>
        <v>Unknown</v>
      </c>
      <c r="W2696" s="43" t="s">
        <v>3605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3435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4048</v>
      </c>
      <c r="J2697" s="25">
        <v>1</v>
      </c>
      <c r="K2697" s="25">
        <v>1</v>
      </c>
      <c r="L2697" s="25">
        <f t="shared" si="438"/>
        <v>0</v>
      </c>
      <c r="M2697" s="25" t="s">
        <v>3678</v>
      </c>
      <c r="N2697" s="34">
        <v>45920</v>
      </c>
      <c r="O2697" s="41">
        <v>0</v>
      </c>
      <c r="P2697" s="25" t="s">
        <v>2053</v>
      </c>
      <c r="Q2697" s="25">
        <v>58155918682</v>
      </c>
      <c r="R2697" s="25" t="s">
        <v>41</v>
      </c>
      <c r="S2697" s="3">
        <v>4</v>
      </c>
      <c r="T2697" s="42" t="s">
        <v>3616</v>
      </c>
      <c r="U2697" s="25" t="s">
        <v>19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3435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4049</v>
      </c>
      <c r="J2698" s="25">
        <v>1</v>
      </c>
      <c r="K2698" s="25">
        <v>1</v>
      </c>
      <c r="L2698" s="25">
        <f t="shared" si="438"/>
        <v>0</v>
      </c>
      <c r="M2698" s="25" t="s">
        <v>3532</v>
      </c>
      <c r="N2698" s="34">
        <v>45913</v>
      </c>
      <c r="O2698" s="41">
        <v>26737.919999999998</v>
      </c>
      <c r="P2698" s="25" t="s">
        <v>277</v>
      </c>
      <c r="Q2698" s="25">
        <v>58155615501</v>
      </c>
      <c r="R2698" s="25" t="s">
        <v>41</v>
      </c>
      <c r="S2698" s="3">
        <v>-20</v>
      </c>
      <c r="T2698" s="42"/>
      <c r="U2698" s="25" t="s">
        <v>19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3435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4050</v>
      </c>
      <c r="J2699" s="25">
        <v>1</v>
      </c>
      <c r="K2699" s="25">
        <v>1</v>
      </c>
      <c r="L2699" s="25">
        <f t="shared" si="438"/>
        <v>0</v>
      </c>
      <c r="M2699" s="25" t="s">
        <v>3521</v>
      </c>
      <c r="N2699" s="34">
        <v>45913</v>
      </c>
      <c r="O2699" s="41">
        <v>62049.599999999999</v>
      </c>
      <c r="P2699" s="25" t="s">
        <v>212</v>
      </c>
      <c r="Q2699" s="25">
        <v>58155613880</v>
      </c>
      <c r="R2699" s="25" t="s">
        <v>41</v>
      </c>
      <c r="S2699" s="3">
        <v>4</v>
      </c>
      <c r="T2699" s="42"/>
      <c r="U2699" s="25" t="s">
        <v>19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3435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4051</v>
      </c>
      <c r="J2700" s="25">
        <v>1</v>
      </c>
      <c r="K2700" s="25">
        <v>1</v>
      </c>
      <c r="L2700" s="25">
        <f t="shared" si="438"/>
        <v>0</v>
      </c>
      <c r="M2700" s="25" t="s">
        <v>3453</v>
      </c>
      <c r="N2700" s="34">
        <v>45911</v>
      </c>
      <c r="O2700" s="41">
        <v>12768</v>
      </c>
      <c r="P2700" s="25" t="s">
        <v>209</v>
      </c>
      <c r="Q2700" s="25" t="s">
        <v>1131</v>
      </c>
      <c r="R2700" s="25" t="s">
        <v>1131</v>
      </c>
      <c r="S2700" s="3">
        <v>4</v>
      </c>
      <c r="T2700" s="42"/>
      <c r="U2700" s="25" t="s">
        <v>19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3463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3461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3536</v>
      </c>
      <c r="N2701" s="34">
        <v>45913</v>
      </c>
      <c r="O2701" s="41">
        <v>17526.32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42"/>
      <c r="U2701" s="25" t="s">
        <v>3464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3463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3462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3536</v>
      </c>
      <c r="N2702" s="34">
        <v>45913</v>
      </c>
      <c r="O2702" s="41">
        <v>1157.9000000000001</v>
      </c>
      <c r="P2702" s="25" t="s">
        <v>461</v>
      </c>
      <c r="Q2702" s="25">
        <v>58155620121</v>
      </c>
      <c r="R2702" s="25" t="s">
        <v>41</v>
      </c>
      <c r="S2702" s="3">
        <v>-20</v>
      </c>
      <c r="T2702" s="42"/>
      <c r="U2702" s="25" t="s">
        <v>3464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3465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3567</v>
      </c>
      <c r="N2703" s="34">
        <v>45916</v>
      </c>
      <c r="O2703" s="41">
        <v>10416</v>
      </c>
      <c r="P2703" s="25" t="s">
        <v>634</v>
      </c>
      <c r="Q2703" s="25" t="s">
        <v>637</v>
      </c>
      <c r="R2703" s="25" t="s">
        <v>725</v>
      </c>
      <c r="S2703" s="3" t="s">
        <v>300</v>
      </c>
      <c r="T2703" s="42"/>
      <c r="U2703" s="25" t="s">
        <v>512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3466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3554</v>
      </c>
      <c r="N2704" s="34">
        <v>45915</v>
      </c>
      <c r="O2704" s="41">
        <v>21762</v>
      </c>
      <c r="P2704" s="25" t="s">
        <v>50</v>
      </c>
      <c r="Q2704" s="25" t="s">
        <v>637</v>
      </c>
      <c r="R2704" s="25" t="s">
        <v>638</v>
      </c>
      <c r="S2704" s="3">
        <v>4</v>
      </c>
      <c r="T2704" s="42"/>
      <c r="U2704" s="25" t="s">
        <v>512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1956</v>
      </c>
      <c r="C2705" s="34" t="s">
        <v>14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4360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1149</v>
      </c>
      <c r="Q2705" s="25"/>
      <c r="R2705" s="25"/>
      <c r="S2705" s="3">
        <v>4</v>
      </c>
      <c r="T2705" s="42"/>
      <c r="U2705" s="25" t="s">
        <v>19</v>
      </c>
      <c r="V2705" s="25" t="str">
        <f>VLOOKUP(P2705,'Customer List'!B:C,2,)</f>
        <v>STOCK</v>
      </c>
      <c r="W2705" s="43" t="s">
        <v>1149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1956</v>
      </c>
      <c r="C2706" s="34" t="s">
        <v>14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3912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1149</v>
      </c>
      <c r="Q2706" s="25"/>
      <c r="R2706" s="25"/>
      <c r="S2706" s="3">
        <v>4</v>
      </c>
      <c r="T2706" s="42"/>
      <c r="U2706" s="25" t="s">
        <v>19</v>
      </c>
      <c r="V2706" s="25" t="str">
        <f>VLOOKUP(P2706,'Customer List'!B:C,2,)</f>
        <v>STOCK</v>
      </c>
      <c r="W2706" s="43" t="s">
        <v>1149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1956</v>
      </c>
      <c r="C2707" s="34" t="s">
        <v>14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2898</v>
      </c>
      <c r="J2707" s="25">
        <v>2</v>
      </c>
      <c r="K2707" s="25">
        <v>2</v>
      </c>
      <c r="L2707" s="25">
        <f t="shared" si="438"/>
        <v>0</v>
      </c>
      <c r="M2707" s="25" t="s">
        <v>3719</v>
      </c>
      <c r="N2707" s="34">
        <v>45924</v>
      </c>
      <c r="O2707" s="41">
        <v>13299</v>
      </c>
      <c r="P2707" s="25" t="s">
        <v>624</v>
      </c>
      <c r="Q2707" s="25" t="s">
        <v>637</v>
      </c>
      <c r="R2707" s="25" t="s">
        <v>638</v>
      </c>
      <c r="S2707" s="3">
        <v>4</v>
      </c>
      <c r="T2707" s="42"/>
      <c r="U2707" s="25" t="s">
        <v>19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1956</v>
      </c>
      <c r="C2708" s="34" t="s">
        <v>14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1247</v>
      </c>
      <c r="J2708" s="25">
        <v>1</v>
      </c>
      <c r="K2708" s="25">
        <v>1</v>
      </c>
      <c r="L2708" s="25">
        <f t="shared" si="438"/>
        <v>0</v>
      </c>
      <c r="M2708" s="25" t="s">
        <v>4690</v>
      </c>
      <c r="N2708" s="34">
        <v>45933</v>
      </c>
      <c r="O2708" s="41">
        <v>0</v>
      </c>
      <c r="P2708" s="25" t="s">
        <v>17</v>
      </c>
      <c r="Q2708" s="25" t="s">
        <v>637</v>
      </c>
      <c r="R2708" s="25" t="s">
        <v>638</v>
      </c>
      <c r="S2708" s="3">
        <v>4</v>
      </c>
      <c r="T2708" s="42"/>
      <c r="U2708" s="25" t="s">
        <v>19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1956</v>
      </c>
      <c r="C2709" s="34" t="s">
        <v>14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1247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2364</v>
      </c>
      <c r="Q2709" s="25"/>
      <c r="R2709" s="25"/>
      <c r="S2709" s="3">
        <v>4</v>
      </c>
      <c r="T2709" s="42"/>
      <c r="U2709" s="25" t="s">
        <v>19</v>
      </c>
      <c r="V2709" s="25" t="str">
        <f>VLOOKUP(P2709,'Customer List'!B:C,2,)</f>
        <v>Pune</v>
      </c>
      <c r="W2709" s="43"/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3467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3654</v>
      </c>
      <c r="N2710" s="34">
        <v>45920</v>
      </c>
      <c r="O2710" s="41">
        <v>107835.52</v>
      </c>
      <c r="P2710" s="25" t="s">
        <v>3468</v>
      </c>
      <c r="Q2710" s="25">
        <v>58155920362</v>
      </c>
      <c r="R2710" s="25" t="s">
        <v>41</v>
      </c>
      <c r="S2710" s="3">
        <v>4</v>
      </c>
      <c r="T2710" s="42"/>
      <c r="U2710" s="25" t="s">
        <v>612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3469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3470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3538</v>
      </c>
      <c r="N2711" s="34">
        <v>45913</v>
      </c>
      <c r="O2711" s="41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42"/>
      <c r="U2711" s="25" t="s">
        <v>521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3469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3471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3538</v>
      </c>
      <c r="N2712" s="34">
        <v>45913</v>
      </c>
      <c r="O2712" s="41">
        <v>4364.5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42"/>
      <c r="U2712" s="25" t="s">
        <v>521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3469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3472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3538</v>
      </c>
      <c r="N2713" s="34">
        <v>45913</v>
      </c>
      <c r="O2713" s="41">
        <v>7409.5</v>
      </c>
      <c r="P2713" s="25" t="s">
        <v>1034</v>
      </c>
      <c r="Q2713" s="25">
        <v>58155614005</v>
      </c>
      <c r="R2713" s="25" t="s">
        <v>41</v>
      </c>
      <c r="S2713" s="3">
        <v>-20</v>
      </c>
      <c r="T2713" s="42"/>
      <c r="U2713" s="25" t="s">
        <v>521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3469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3473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3531</v>
      </c>
      <c r="N2714" s="34">
        <v>45913</v>
      </c>
      <c r="O2714" s="41">
        <v>3360</v>
      </c>
      <c r="P2714" s="25" t="s">
        <v>3474</v>
      </c>
      <c r="Q2714" s="25">
        <v>58155614370</v>
      </c>
      <c r="R2714" s="25" t="s">
        <v>41</v>
      </c>
      <c r="S2714" s="3">
        <v>-20</v>
      </c>
      <c r="T2714" s="42"/>
      <c r="U2714" s="25" t="s">
        <v>521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3475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3476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3529</v>
      </c>
      <c r="N2715" s="34">
        <v>45913</v>
      </c>
      <c r="O2715" s="41">
        <v>30348.5</v>
      </c>
      <c r="P2715" s="25" t="s">
        <v>630</v>
      </c>
      <c r="Q2715" s="25">
        <v>58155619712</v>
      </c>
      <c r="R2715" s="25" t="s">
        <v>41</v>
      </c>
      <c r="S2715" s="3">
        <v>-20</v>
      </c>
      <c r="T2715" s="42"/>
      <c r="U2715" s="25" t="s">
        <v>521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3477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3478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3537</v>
      </c>
      <c r="N2716" s="34">
        <v>45913</v>
      </c>
      <c r="O2716" s="41">
        <v>3298.75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42"/>
      <c r="U2716" s="25" t="s">
        <v>521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3477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3479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3537</v>
      </c>
      <c r="N2717" s="34">
        <v>45913</v>
      </c>
      <c r="O2717" s="41">
        <v>13854.75</v>
      </c>
      <c r="P2717" s="25" t="s">
        <v>461</v>
      </c>
      <c r="Q2717" s="25">
        <v>58155620121</v>
      </c>
      <c r="R2717" s="25" t="s">
        <v>41</v>
      </c>
      <c r="S2717" s="3">
        <v>-20</v>
      </c>
      <c r="T2717" s="42"/>
      <c r="U2717" s="25" t="s">
        <v>521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3485</v>
      </c>
      <c r="I2718" s="25" t="s">
        <v>4175</v>
      </c>
      <c r="J2718" s="25">
        <v>1</v>
      </c>
      <c r="K2718" s="25">
        <v>1</v>
      </c>
      <c r="L2718" s="25">
        <f t="shared" si="438"/>
        <v>0</v>
      </c>
      <c r="M2718" s="25" t="s">
        <v>3540</v>
      </c>
      <c r="N2718" s="34">
        <v>45913</v>
      </c>
      <c r="O2718" s="41">
        <v>12642</v>
      </c>
      <c r="P2718" s="25" t="s">
        <v>461</v>
      </c>
      <c r="Q2718" s="25">
        <v>58155620121</v>
      </c>
      <c r="R2718" s="25" t="s">
        <v>41</v>
      </c>
      <c r="S2718" s="3">
        <v>4</v>
      </c>
      <c r="T2718" s="42"/>
      <c r="U2718" s="25" t="s">
        <v>424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3486</v>
      </c>
      <c r="I2719" s="25" t="s">
        <v>4176</v>
      </c>
      <c r="J2719" s="25">
        <v>1</v>
      </c>
      <c r="K2719" s="25">
        <v>1</v>
      </c>
      <c r="L2719" s="25">
        <f t="shared" si="438"/>
        <v>0</v>
      </c>
      <c r="M2719" s="25" t="s">
        <v>3632</v>
      </c>
      <c r="N2719" s="34">
        <v>45917</v>
      </c>
      <c r="O2719" s="41">
        <v>68880.36</v>
      </c>
      <c r="P2719" s="25" t="s">
        <v>255</v>
      </c>
      <c r="Q2719" s="25" t="s">
        <v>637</v>
      </c>
      <c r="R2719" s="25" t="s">
        <v>725</v>
      </c>
      <c r="S2719" s="3">
        <v>4</v>
      </c>
      <c r="T2719" s="42"/>
      <c r="U2719" s="25" t="s">
        <v>424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3514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3487</v>
      </c>
      <c r="I2720" s="25" t="s">
        <v>4177</v>
      </c>
      <c r="J2720" s="25">
        <v>1</v>
      </c>
      <c r="K2720" s="25">
        <v>1</v>
      </c>
      <c r="L2720" s="25">
        <f t="shared" si="438"/>
        <v>0</v>
      </c>
      <c r="M2720" s="25" t="s">
        <v>3549</v>
      </c>
      <c r="N2720" s="34">
        <v>45915</v>
      </c>
      <c r="O2720" s="41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42"/>
      <c r="U2720" s="25" t="s">
        <v>321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3514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3488</v>
      </c>
      <c r="I2721" s="25" t="s">
        <v>4178</v>
      </c>
      <c r="J2721" s="25">
        <v>1</v>
      </c>
      <c r="K2721" s="25">
        <v>1</v>
      </c>
      <c r="L2721" s="25">
        <f t="shared" si="438"/>
        <v>0</v>
      </c>
      <c r="M2721" s="25" t="s">
        <v>3549</v>
      </c>
      <c r="N2721" s="34">
        <v>45915</v>
      </c>
      <c r="O2721" s="41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42"/>
      <c r="U2721" s="25" t="s">
        <v>321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3514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3489</v>
      </c>
      <c r="I2722" s="25" t="s">
        <v>4179</v>
      </c>
      <c r="J2722" s="25">
        <v>1</v>
      </c>
      <c r="K2722" s="25">
        <v>1</v>
      </c>
      <c r="L2722" s="25">
        <f t="shared" si="438"/>
        <v>0</v>
      </c>
      <c r="M2722" s="25" t="s">
        <v>3549</v>
      </c>
      <c r="N2722" s="34">
        <v>45915</v>
      </c>
      <c r="O2722" s="41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42"/>
      <c r="U2722" s="25" t="s">
        <v>321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3514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3490</v>
      </c>
      <c r="I2723" s="25" t="s">
        <v>4180</v>
      </c>
      <c r="J2723" s="25">
        <v>1</v>
      </c>
      <c r="K2723" s="25">
        <v>1</v>
      </c>
      <c r="L2723" s="25">
        <f t="shared" si="438"/>
        <v>0</v>
      </c>
      <c r="M2723" s="25" t="s">
        <v>3549</v>
      </c>
      <c r="N2723" s="34">
        <v>45915</v>
      </c>
      <c r="O2723" s="41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42"/>
      <c r="U2723" s="25" t="s">
        <v>321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3514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3491</v>
      </c>
      <c r="I2724" s="25" t="s">
        <v>4181</v>
      </c>
      <c r="J2724" s="25">
        <v>1</v>
      </c>
      <c r="K2724" s="25">
        <v>1</v>
      </c>
      <c r="L2724" s="25">
        <f t="shared" si="438"/>
        <v>0</v>
      </c>
      <c r="M2724" s="25" t="s">
        <v>3549</v>
      </c>
      <c r="N2724" s="34">
        <v>45915</v>
      </c>
      <c r="O2724" s="41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42"/>
      <c r="U2724" s="25" t="s">
        <v>321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3514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3492</v>
      </c>
      <c r="I2725" s="25" t="s">
        <v>4182</v>
      </c>
      <c r="J2725" s="25">
        <v>1</v>
      </c>
      <c r="K2725" s="25">
        <v>1</v>
      </c>
      <c r="L2725" s="25">
        <f t="shared" si="438"/>
        <v>0</v>
      </c>
      <c r="M2725" s="25" t="s">
        <v>3549</v>
      </c>
      <c r="N2725" s="34">
        <v>45915</v>
      </c>
      <c r="O2725" s="41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42"/>
      <c r="U2725" s="25" t="s">
        <v>321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3514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3493</v>
      </c>
      <c r="I2726" s="25" t="s">
        <v>4183</v>
      </c>
      <c r="J2726" s="25">
        <v>1</v>
      </c>
      <c r="K2726" s="25">
        <v>1</v>
      </c>
      <c r="L2726" s="25">
        <f t="shared" si="438"/>
        <v>0</v>
      </c>
      <c r="M2726" s="25" t="s">
        <v>3549</v>
      </c>
      <c r="N2726" s="34">
        <v>45915</v>
      </c>
      <c r="O2726" s="41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42"/>
      <c r="U2726" s="25" t="s">
        <v>321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3514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3494</v>
      </c>
      <c r="I2727" s="25" t="s">
        <v>4184</v>
      </c>
      <c r="J2727" s="25">
        <v>1</v>
      </c>
      <c r="K2727" s="25">
        <v>1</v>
      </c>
      <c r="L2727" s="25">
        <f t="shared" si="438"/>
        <v>0</v>
      </c>
      <c r="M2727" s="25" t="s">
        <v>3549</v>
      </c>
      <c r="N2727" s="34">
        <v>45915</v>
      </c>
      <c r="O2727" s="41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42"/>
      <c r="U2727" s="25" t="s">
        <v>321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3514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3495</v>
      </c>
      <c r="I2728" s="25" t="s">
        <v>4185</v>
      </c>
      <c r="J2728" s="25">
        <v>1</v>
      </c>
      <c r="K2728" s="25">
        <v>1</v>
      </c>
      <c r="L2728" s="25">
        <f t="shared" si="438"/>
        <v>0</v>
      </c>
      <c r="M2728" s="25" t="s">
        <v>3549</v>
      </c>
      <c r="N2728" s="34">
        <v>45915</v>
      </c>
      <c r="O2728" s="41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42"/>
      <c r="U2728" s="25" t="s">
        <v>321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3514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3496</v>
      </c>
      <c r="I2729" s="25" t="s">
        <v>4186</v>
      </c>
      <c r="J2729" s="25">
        <v>1</v>
      </c>
      <c r="K2729" s="25">
        <v>1</v>
      </c>
      <c r="L2729" s="25">
        <f t="shared" si="438"/>
        <v>0</v>
      </c>
      <c r="M2729" s="25" t="s">
        <v>3549</v>
      </c>
      <c r="N2729" s="34">
        <v>45915</v>
      </c>
      <c r="O2729" s="41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42"/>
      <c r="U2729" s="25" t="s">
        <v>321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3514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3497</v>
      </c>
      <c r="I2730" s="25" t="s">
        <v>4187</v>
      </c>
      <c r="J2730" s="25">
        <v>1</v>
      </c>
      <c r="K2730" s="25">
        <v>1</v>
      </c>
      <c r="L2730" s="25">
        <f t="shared" si="438"/>
        <v>0</v>
      </c>
      <c r="M2730" s="25" t="s">
        <v>3549</v>
      </c>
      <c r="N2730" s="34">
        <v>45915</v>
      </c>
      <c r="O2730" s="41">
        <v>15140.33</v>
      </c>
      <c r="P2730" s="25" t="s">
        <v>384</v>
      </c>
      <c r="Q2730" s="25">
        <v>58155668325</v>
      </c>
      <c r="R2730" s="25" t="s">
        <v>41</v>
      </c>
      <c r="S2730" s="3">
        <v>-20</v>
      </c>
      <c r="T2730" s="42"/>
      <c r="U2730" s="25" t="s">
        <v>321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3514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3498</v>
      </c>
      <c r="I2731" s="25" t="s">
        <v>4188</v>
      </c>
      <c r="J2731" s="25">
        <v>1</v>
      </c>
      <c r="K2731" s="25">
        <v>1</v>
      </c>
      <c r="L2731" s="25">
        <f t="shared" si="438"/>
        <v>0</v>
      </c>
      <c r="M2731" s="25" t="s">
        <v>3631</v>
      </c>
      <c r="N2731" s="34">
        <v>45917</v>
      </c>
      <c r="O2731" s="41">
        <v>15496.88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42"/>
      <c r="U2731" s="25" t="s">
        <v>321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3514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3499</v>
      </c>
      <c r="I2732" s="25" t="s">
        <v>4189</v>
      </c>
      <c r="J2732" s="25">
        <v>1</v>
      </c>
      <c r="K2732" s="25">
        <v>1</v>
      </c>
      <c r="L2732" s="25">
        <f t="shared" si="438"/>
        <v>0</v>
      </c>
      <c r="M2732" s="25" t="s">
        <v>3631</v>
      </c>
      <c r="N2732" s="34">
        <v>45917</v>
      </c>
      <c r="O2732" s="41">
        <v>16805.03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42"/>
      <c r="U2732" s="25" t="s">
        <v>321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3514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3500</v>
      </c>
      <c r="I2733" s="25" t="s">
        <v>4190</v>
      </c>
      <c r="J2733" s="25">
        <v>1</v>
      </c>
      <c r="K2733" s="25">
        <v>1</v>
      </c>
      <c r="L2733" s="25">
        <f t="shared" si="438"/>
        <v>0</v>
      </c>
      <c r="M2733" s="25" t="s">
        <v>3631</v>
      </c>
      <c r="N2733" s="34">
        <v>45917</v>
      </c>
      <c r="O2733" s="41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42"/>
      <c r="U2733" s="25" t="s">
        <v>321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3514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3501</v>
      </c>
      <c r="I2734" s="25" t="s">
        <v>4191</v>
      </c>
      <c r="J2734" s="25">
        <v>1</v>
      </c>
      <c r="K2734" s="25">
        <v>1</v>
      </c>
      <c r="L2734" s="25">
        <f t="shared" si="438"/>
        <v>0</v>
      </c>
      <c r="M2734" s="25" t="s">
        <v>3631</v>
      </c>
      <c r="N2734" s="34">
        <v>45917</v>
      </c>
      <c r="O2734" s="41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42"/>
      <c r="U2734" s="25" t="s">
        <v>321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3514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3502</v>
      </c>
      <c r="I2735" s="25" t="s">
        <v>4192</v>
      </c>
      <c r="J2735" s="25">
        <v>1</v>
      </c>
      <c r="K2735" s="25">
        <v>1</v>
      </c>
      <c r="L2735" s="25">
        <f t="shared" si="438"/>
        <v>0</v>
      </c>
      <c r="M2735" s="25" t="s">
        <v>3631</v>
      </c>
      <c r="N2735" s="34">
        <v>45917</v>
      </c>
      <c r="O2735" s="41">
        <v>14188.73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42"/>
      <c r="U2735" s="25" t="s">
        <v>321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3514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3503</v>
      </c>
      <c r="I2736" s="25" t="s">
        <v>4193</v>
      </c>
      <c r="J2736" s="25">
        <v>1</v>
      </c>
      <c r="K2736" s="25">
        <v>1</v>
      </c>
      <c r="L2736" s="25">
        <f t="shared" si="438"/>
        <v>0</v>
      </c>
      <c r="M2736" s="25" t="s">
        <v>3631</v>
      </c>
      <c r="N2736" s="34">
        <v>45917</v>
      </c>
      <c r="O2736" s="41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42"/>
      <c r="U2736" s="25" t="s">
        <v>321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3514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3504</v>
      </c>
      <c r="I2737" s="25" t="s">
        <v>4194</v>
      </c>
      <c r="J2737" s="25">
        <v>1</v>
      </c>
      <c r="K2737" s="25">
        <v>1</v>
      </c>
      <c r="L2737" s="25">
        <f t="shared" si="438"/>
        <v>0</v>
      </c>
      <c r="M2737" s="25" t="s">
        <v>3631</v>
      </c>
      <c r="N2737" s="34">
        <v>45917</v>
      </c>
      <c r="O2737" s="41">
        <v>34177.769999999997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42"/>
      <c r="U2737" s="25" t="s">
        <v>321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3514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3505</v>
      </c>
      <c r="I2738" s="25" t="s">
        <v>4195</v>
      </c>
      <c r="J2738" s="25">
        <v>1</v>
      </c>
      <c r="K2738" s="25">
        <v>1</v>
      </c>
      <c r="L2738" s="25">
        <f t="shared" si="438"/>
        <v>0</v>
      </c>
      <c r="M2738" s="25" t="s">
        <v>3631</v>
      </c>
      <c r="N2738" s="34">
        <v>45917</v>
      </c>
      <c r="O2738" s="41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42"/>
      <c r="U2738" s="25" t="s">
        <v>321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3514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3506</v>
      </c>
      <c r="I2739" s="25" t="s">
        <v>4196</v>
      </c>
      <c r="J2739" s="25">
        <v>1</v>
      </c>
      <c r="K2739" s="25">
        <v>1</v>
      </c>
      <c r="L2739" s="25">
        <f t="shared" si="438"/>
        <v>0</v>
      </c>
      <c r="M2739" s="25" t="s">
        <v>3631</v>
      </c>
      <c r="N2739" s="34">
        <v>45917</v>
      </c>
      <c r="O2739" s="41">
        <v>32869.620000000003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42"/>
      <c r="U2739" s="25" t="s">
        <v>321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3514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3507</v>
      </c>
      <c r="I2740" s="25" t="s">
        <v>4197</v>
      </c>
      <c r="J2740" s="25">
        <v>1</v>
      </c>
      <c r="K2740" s="25">
        <v>1</v>
      </c>
      <c r="L2740" s="25">
        <f t="shared" si="438"/>
        <v>0</v>
      </c>
      <c r="M2740" s="25" t="s">
        <v>3631</v>
      </c>
      <c r="N2740" s="34">
        <v>45917</v>
      </c>
      <c r="O2740" s="41">
        <v>12880.58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42"/>
      <c r="U2740" s="25" t="s">
        <v>321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3514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3508</v>
      </c>
      <c r="I2741" s="25" t="s">
        <v>4198</v>
      </c>
      <c r="J2741" s="25">
        <v>1</v>
      </c>
      <c r="K2741" s="25">
        <v>1</v>
      </c>
      <c r="L2741" s="25">
        <f t="shared" si="438"/>
        <v>0</v>
      </c>
      <c r="M2741" s="25" t="s">
        <v>3631</v>
      </c>
      <c r="N2741" s="34">
        <v>45917</v>
      </c>
      <c r="O2741" s="41">
        <v>18113.18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42"/>
      <c r="U2741" s="25" t="s">
        <v>321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3514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3509</v>
      </c>
      <c r="I2742" s="25" t="s">
        <v>4199</v>
      </c>
      <c r="J2742" s="25">
        <v>1</v>
      </c>
      <c r="K2742" s="25">
        <v>1</v>
      </c>
      <c r="L2742" s="25">
        <f t="shared" si="438"/>
        <v>0</v>
      </c>
      <c r="M2742" s="25" t="s">
        <v>3631</v>
      </c>
      <c r="N2742" s="34">
        <v>45917</v>
      </c>
      <c r="O2742" s="41">
        <v>15496.88</v>
      </c>
      <c r="P2742" s="25" t="s">
        <v>255</v>
      </c>
      <c r="Q2742" s="25" t="s">
        <v>637</v>
      </c>
      <c r="R2742" s="25" t="s">
        <v>725</v>
      </c>
      <c r="S2742" s="3">
        <v>-20</v>
      </c>
      <c r="T2742" s="42"/>
      <c r="U2742" s="25" t="s">
        <v>321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3514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3510</v>
      </c>
      <c r="I2743" s="25" t="s">
        <v>4200</v>
      </c>
      <c r="J2743" s="25">
        <v>1</v>
      </c>
      <c r="K2743" s="25">
        <v>1</v>
      </c>
      <c r="L2743" s="25">
        <f t="shared" si="438"/>
        <v>0</v>
      </c>
      <c r="M2743" s="25" t="s">
        <v>3545</v>
      </c>
      <c r="N2743" s="34">
        <v>45915</v>
      </c>
      <c r="O2743" s="41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42"/>
      <c r="U2743" s="25" t="s">
        <v>321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3514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3511</v>
      </c>
      <c r="I2744" s="25" t="s">
        <v>4201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3545</v>
      </c>
      <c r="N2744" s="34">
        <v>45915</v>
      </c>
      <c r="O2744" s="41">
        <v>48060</v>
      </c>
      <c r="P2744" s="25" t="s">
        <v>2052</v>
      </c>
      <c r="Q2744" s="25">
        <v>58155667533</v>
      </c>
      <c r="R2744" s="25" t="s">
        <v>41</v>
      </c>
      <c r="S2744" s="3">
        <v>-20</v>
      </c>
      <c r="T2744" s="42"/>
      <c r="U2744" s="25" t="s">
        <v>321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3514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3512</v>
      </c>
      <c r="I2745" s="25" t="s">
        <v>4202</v>
      </c>
      <c r="J2745" s="25">
        <v>1</v>
      </c>
      <c r="K2745" s="25">
        <v>1</v>
      </c>
      <c r="L2745" s="25">
        <f t="shared" si="447"/>
        <v>0</v>
      </c>
      <c r="M2745" s="25" t="s">
        <v>3543</v>
      </c>
      <c r="N2745" s="34">
        <v>45915</v>
      </c>
      <c r="O2745" s="41">
        <v>84088.77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42"/>
      <c r="U2745" s="25" t="s">
        <v>321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3514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373</v>
      </c>
      <c r="I2746" s="25" t="s">
        <v>4138</v>
      </c>
      <c r="J2746" s="25">
        <v>1</v>
      </c>
      <c r="K2746" s="25">
        <v>1</v>
      </c>
      <c r="L2746" s="25">
        <f t="shared" si="447"/>
        <v>0</v>
      </c>
      <c r="M2746" s="25" t="s">
        <v>3543</v>
      </c>
      <c r="N2746" s="34">
        <v>45915</v>
      </c>
      <c r="O2746" s="41">
        <v>26960.53</v>
      </c>
      <c r="P2746" s="25" t="s">
        <v>629</v>
      </c>
      <c r="Q2746" s="25">
        <v>58155667113</v>
      </c>
      <c r="R2746" s="25" t="s">
        <v>41</v>
      </c>
      <c r="S2746" s="3">
        <v>-20</v>
      </c>
      <c r="T2746" s="42"/>
      <c r="U2746" s="25" t="s">
        <v>321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3514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365</v>
      </c>
      <c r="I2747" s="25" t="s">
        <v>4146</v>
      </c>
      <c r="J2747" s="25">
        <v>2</v>
      </c>
      <c r="K2747" s="25">
        <v>2</v>
      </c>
      <c r="L2747" s="25">
        <f t="shared" si="447"/>
        <v>0</v>
      </c>
      <c r="M2747" s="25" t="s">
        <v>3631</v>
      </c>
      <c r="N2747" s="34">
        <v>45917</v>
      </c>
      <c r="O2747" s="41">
        <v>96102</v>
      </c>
      <c r="P2747" s="25" t="s">
        <v>255</v>
      </c>
      <c r="Q2747" s="25" t="s">
        <v>637</v>
      </c>
      <c r="R2747" s="25" t="s">
        <v>725</v>
      </c>
      <c r="S2747" s="3">
        <v>4</v>
      </c>
      <c r="T2747" s="42"/>
      <c r="U2747" s="25" t="s">
        <v>321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3514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3513</v>
      </c>
      <c r="I2748" s="25" t="s">
        <v>4436</v>
      </c>
      <c r="J2748" s="25">
        <v>1</v>
      </c>
      <c r="K2748" s="25">
        <v>1</v>
      </c>
      <c r="L2748" s="25">
        <f t="shared" si="447"/>
        <v>0</v>
      </c>
      <c r="M2748" s="25" t="s">
        <v>3677</v>
      </c>
      <c r="N2748" s="34">
        <v>45920</v>
      </c>
      <c r="O2748" s="41">
        <v>0</v>
      </c>
      <c r="P2748" s="25" t="s">
        <v>841</v>
      </c>
      <c r="Q2748" s="25">
        <v>58155927664</v>
      </c>
      <c r="R2748" s="25" t="s">
        <v>41</v>
      </c>
      <c r="S2748" s="3">
        <v>-20</v>
      </c>
      <c r="T2748" s="42" t="s">
        <v>610</v>
      </c>
      <c r="U2748" s="25" t="s">
        <v>321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3515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667</v>
      </c>
      <c r="I2749" s="25" t="s">
        <v>4135</v>
      </c>
      <c r="J2749" s="25">
        <v>1</v>
      </c>
      <c r="K2749" s="25">
        <v>1</v>
      </c>
      <c r="L2749" s="25">
        <f t="shared" si="447"/>
        <v>0</v>
      </c>
      <c r="M2749" s="25" t="s">
        <v>3548</v>
      </c>
      <c r="N2749" s="34">
        <v>45915</v>
      </c>
      <c r="O2749" s="41">
        <v>16244</v>
      </c>
      <c r="P2749" s="25" t="s">
        <v>3516</v>
      </c>
      <c r="Q2749" s="25">
        <v>58155667743</v>
      </c>
      <c r="R2749" s="25" t="s">
        <v>41</v>
      </c>
      <c r="S2749" s="3">
        <v>4</v>
      </c>
      <c r="T2749" s="42"/>
      <c r="U2749" s="25" t="s">
        <v>508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3515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4144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1149</v>
      </c>
      <c r="Q2750" s="25"/>
      <c r="R2750" s="25"/>
      <c r="S2750" s="3" t="s">
        <v>300</v>
      </c>
      <c r="T2750" s="42"/>
      <c r="U2750" s="25" t="s">
        <v>508</v>
      </c>
      <c r="V2750" s="25" t="str">
        <f>VLOOKUP(P2750,'Customer List'!B:C,2,)</f>
        <v>STOCK</v>
      </c>
      <c r="W2750" s="43" t="s">
        <v>1149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2663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3568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623</v>
      </c>
      <c r="Q2751" s="25"/>
      <c r="R2751" s="25"/>
      <c r="S2751" s="3" t="s">
        <v>300</v>
      </c>
      <c r="T2751" s="42"/>
      <c r="U2751" s="25" t="s">
        <v>2303</v>
      </c>
      <c r="V2751" s="25" t="str">
        <f>VLOOKUP(P2751,'Customer List'!B:C,2,)</f>
        <v>Delhi</v>
      </c>
      <c r="W2751" s="43" t="s">
        <v>2663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2663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3569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623</v>
      </c>
      <c r="Q2752" s="25"/>
      <c r="R2752" s="25"/>
      <c r="S2752" s="3" t="s">
        <v>300</v>
      </c>
      <c r="T2752" s="42"/>
      <c r="U2752" s="25" t="s">
        <v>2303</v>
      </c>
      <c r="V2752" s="25" t="str">
        <f>VLOOKUP(P2752,'Customer List'!B:C,2,)</f>
        <v>Delhi</v>
      </c>
      <c r="W2752" s="43" t="s">
        <v>2663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3576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4203</v>
      </c>
      <c r="J2753" s="25">
        <v>1</v>
      </c>
      <c r="K2753" s="25">
        <v>1</v>
      </c>
      <c r="L2753" s="25">
        <f t="shared" si="447"/>
        <v>0</v>
      </c>
      <c r="M2753" s="25" t="s">
        <v>3634</v>
      </c>
      <c r="N2753" s="34">
        <v>45918</v>
      </c>
      <c r="O2753" s="41">
        <v>1005812.5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42"/>
      <c r="U2753" s="25" t="s">
        <v>493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3576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4204</v>
      </c>
      <c r="J2754" s="25">
        <v>1</v>
      </c>
      <c r="K2754" s="25">
        <v>1</v>
      </c>
      <c r="L2754" s="25">
        <f t="shared" si="447"/>
        <v>0</v>
      </c>
      <c r="M2754" s="25" t="s">
        <v>3634</v>
      </c>
      <c r="N2754" s="34">
        <v>45918</v>
      </c>
      <c r="O2754" s="41">
        <v>1069687.5</v>
      </c>
      <c r="P2754" s="25" t="s">
        <v>3578</v>
      </c>
      <c r="Q2754" s="25" t="s">
        <v>637</v>
      </c>
      <c r="R2754" s="25" t="s">
        <v>3635</v>
      </c>
      <c r="S2754" s="3">
        <v>-80</v>
      </c>
      <c r="T2754" s="42"/>
      <c r="U2754" s="25" t="s">
        <v>493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3576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3570</v>
      </c>
      <c r="I2755" s="25" t="s">
        <v>4205</v>
      </c>
      <c r="J2755" s="25">
        <v>3</v>
      </c>
      <c r="K2755" s="25">
        <v>3</v>
      </c>
      <c r="L2755" s="25">
        <f t="shared" si="447"/>
        <v>0</v>
      </c>
      <c r="M2755" s="25" t="s">
        <v>3634</v>
      </c>
      <c r="N2755" s="34">
        <v>45918</v>
      </c>
      <c r="O2755" s="41">
        <v>44625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42"/>
      <c r="U2755" s="25" t="s">
        <v>493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3576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3571</v>
      </c>
      <c r="I2756" s="25" t="s">
        <v>4206</v>
      </c>
      <c r="J2756" s="25">
        <v>3</v>
      </c>
      <c r="K2756" s="25">
        <v>3</v>
      </c>
      <c r="L2756" s="25">
        <f t="shared" si="447"/>
        <v>0</v>
      </c>
      <c r="M2756" s="25" t="s">
        <v>3634</v>
      </c>
      <c r="N2756" s="34">
        <v>45918</v>
      </c>
      <c r="O2756" s="41">
        <v>206062.5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42"/>
      <c r="U2756" s="25" t="s">
        <v>493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3576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3572</v>
      </c>
      <c r="I2757" s="25" t="s">
        <v>4207</v>
      </c>
      <c r="J2757" s="25">
        <v>3</v>
      </c>
      <c r="K2757" s="25">
        <v>3</v>
      </c>
      <c r="L2757" s="25">
        <f t="shared" si="447"/>
        <v>0</v>
      </c>
      <c r="M2757" s="25" t="s">
        <v>3634</v>
      </c>
      <c r="N2757" s="34">
        <v>45918</v>
      </c>
      <c r="O2757" s="41">
        <v>217875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42"/>
      <c r="U2757" s="25" t="s">
        <v>493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3576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3573</v>
      </c>
      <c r="I2758" s="25" t="s">
        <v>4208</v>
      </c>
      <c r="J2758" s="25">
        <v>3</v>
      </c>
      <c r="K2758" s="25">
        <v>3</v>
      </c>
      <c r="L2758" s="25">
        <f t="shared" si="447"/>
        <v>0</v>
      </c>
      <c r="M2758" s="25" t="s">
        <v>3634</v>
      </c>
      <c r="N2758" s="34">
        <v>45918</v>
      </c>
      <c r="O2758" s="41">
        <v>86625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42"/>
      <c r="U2758" s="25" t="s">
        <v>493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3576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3574</v>
      </c>
      <c r="I2759" s="25" t="s">
        <v>4209</v>
      </c>
      <c r="J2759" s="25">
        <v>5</v>
      </c>
      <c r="K2759" s="25">
        <v>5</v>
      </c>
      <c r="L2759" s="25">
        <f t="shared" si="447"/>
        <v>0</v>
      </c>
      <c r="M2759" s="25" t="s">
        <v>3634</v>
      </c>
      <c r="N2759" s="34">
        <v>45918</v>
      </c>
      <c r="O2759" s="41">
        <v>457187.5</v>
      </c>
      <c r="P2759" s="25" t="s">
        <v>3578</v>
      </c>
      <c r="Q2759" s="25" t="s">
        <v>637</v>
      </c>
      <c r="R2759" s="25" t="s">
        <v>3635</v>
      </c>
      <c r="S2759" s="3">
        <v>-20</v>
      </c>
      <c r="T2759" s="42"/>
      <c r="U2759" s="25" t="s">
        <v>493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3576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4210</v>
      </c>
      <c r="J2760" s="25">
        <v>1</v>
      </c>
      <c r="K2760" s="25">
        <v>1</v>
      </c>
      <c r="L2760" s="25">
        <f t="shared" si="447"/>
        <v>0</v>
      </c>
      <c r="M2760" s="25" t="s">
        <v>3666</v>
      </c>
      <c r="N2760" s="34">
        <v>45920</v>
      </c>
      <c r="O2760" s="41">
        <v>75950</v>
      </c>
      <c r="P2760" s="25" t="s">
        <v>3577</v>
      </c>
      <c r="Q2760" s="25">
        <v>58155923000</v>
      </c>
      <c r="R2760" s="25" t="s">
        <v>41</v>
      </c>
      <c r="S2760" s="3">
        <v>-80</v>
      </c>
      <c r="T2760" s="42"/>
      <c r="U2760" s="25" t="s">
        <v>493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3576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3575</v>
      </c>
      <c r="I2761" s="25" t="s">
        <v>4211</v>
      </c>
      <c r="J2761" s="25">
        <v>1</v>
      </c>
      <c r="K2761" s="25">
        <v>1</v>
      </c>
      <c r="L2761" s="25">
        <f t="shared" si="447"/>
        <v>0</v>
      </c>
      <c r="M2761" s="25" t="s">
        <v>3681</v>
      </c>
      <c r="N2761" s="34">
        <v>45918</v>
      </c>
      <c r="O2761" s="41">
        <v>0</v>
      </c>
      <c r="P2761" s="25" t="s">
        <v>3578</v>
      </c>
      <c r="Q2761" s="25" t="s">
        <v>637</v>
      </c>
      <c r="R2761" s="25" t="s">
        <v>3635</v>
      </c>
      <c r="S2761" s="3">
        <v>-80</v>
      </c>
      <c r="T2761" s="42" t="s">
        <v>610</v>
      </c>
      <c r="U2761" s="25" t="s">
        <v>493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565</v>
      </c>
      <c r="I2762" s="25" t="s">
        <v>566</v>
      </c>
      <c r="J2762" s="25">
        <v>4</v>
      </c>
      <c r="K2762" s="25">
        <v>4</v>
      </c>
      <c r="L2762" s="25">
        <f t="shared" si="447"/>
        <v>0</v>
      </c>
      <c r="M2762" s="25" t="s">
        <v>3625</v>
      </c>
      <c r="N2762" s="34">
        <v>45920</v>
      </c>
      <c r="O2762" s="41">
        <v>60000</v>
      </c>
      <c r="P2762" s="25" t="s">
        <v>946</v>
      </c>
      <c r="Q2762" s="25">
        <v>58155928950</v>
      </c>
      <c r="R2762" s="25" t="s">
        <v>41</v>
      </c>
      <c r="S2762" s="3">
        <v>-20</v>
      </c>
      <c r="T2762" s="42"/>
      <c r="U2762" s="25" t="s">
        <v>3360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2793</v>
      </c>
      <c r="I2763" s="25" t="s">
        <v>4149</v>
      </c>
      <c r="J2763" s="25">
        <v>4</v>
      </c>
      <c r="K2763" s="25">
        <v>4</v>
      </c>
      <c r="L2763" s="25">
        <f t="shared" si="447"/>
        <v>0</v>
      </c>
      <c r="M2763" s="25" t="s">
        <v>3627</v>
      </c>
      <c r="N2763" s="34">
        <v>45916</v>
      </c>
      <c r="O2763" s="41">
        <v>84000</v>
      </c>
      <c r="P2763" s="25" t="s">
        <v>17</v>
      </c>
      <c r="Q2763" s="25" t="s">
        <v>637</v>
      </c>
      <c r="R2763" s="25" t="s">
        <v>638</v>
      </c>
      <c r="S2763" s="3">
        <v>-20</v>
      </c>
      <c r="T2763" s="42"/>
      <c r="U2763" s="25" t="s">
        <v>3360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3582</v>
      </c>
      <c r="I2764" s="25" t="s">
        <v>4212</v>
      </c>
      <c r="J2764" s="25">
        <v>1</v>
      </c>
      <c r="K2764" s="25">
        <v>1</v>
      </c>
      <c r="L2764" s="25">
        <f t="shared" si="447"/>
        <v>0</v>
      </c>
      <c r="M2764" s="25" t="s">
        <v>4691</v>
      </c>
      <c r="N2764" s="34">
        <v>45933</v>
      </c>
      <c r="O2764" s="41">
        <v>140562</v>
      </c>
      <c r="P2764" s="25" t="s">
        <v>1148</v>
      </c>
      <c r="Q2764" s="25" t="s">
        <v>637</v>
      </c>
      <c r="R2764" s="25" t="s">
        <v>638</v>
      </c>
      <c r="S2764" s="3">
        <v>4</v>
      </c>
      <c r="T2764" s="42" t="s">
        <v>4692</v>
      </c>
      <c r="U2764" s="25" t="s">
        <v>3360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3603</v>
      </c>
      <c r="I2765" s="25" t="s">
        <v>4213</v>
      </c>
      <c r="J2765" s="25">
        <v>1</v>
      </c>
      <c r="K2765" s="25">
        <v>1</v>
      </c>
      <c r="L2765" s="25">
        <f t="shared" si="447"/>
        <v>0</v>
      </c>
      <c r="M2765" s="25" t="s">
        <v>3669</v>
      </c>
      <c r="N2765" s="34">
        <v>45920</v>
      </c>
      <c r="O2765" s="41">
        <v>60952.5</v>
      </c>
      <c r="P2765" s="25" t="s">
        <v>621</v>
      </c>
      <c r="Q2765" s="25">
        <v>58155921924</v>
      </c>
      <c r="R2765" s="25" t="s">
        <v>41</v>
      </c>
      <c r="S2765" s="3">
        <v>4</v>
      </c>
      <c r="T2765" s="42"/>
      <c r="U2765" s="25" t="s">
        <v>3604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3583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3586</v>
      </c>
      <c r="I2766" s="25" t="s">
        <v>4214</v>
      </c>
      <c r="J2766" s="25">
        <v>1</v>
      </c>
      <c r="K2766" s="25">
        <v>1</v>
      </c>
      <c r="L2766" s="25">
        <f t="shared" si="447"/>
        <v>0</v>
      </c>
      <c r="M2766" s="25" t="s">
        <v>3623</v>
      </c>
      <c r="N2766" s="34">
        <v>45920</v>
      </c>
      <c r="O2766" s="41">
        <v>502342.05</v>
      </c>
      <c r="P2766" s="25" t="s">
        <v>371</v>
      </c>
      <c r="Q2766" s="25">
        <v>58155927841</v>
      </c>
      <c r="R2766" s="25" t="s">
        <v>41</v>
      </c>
      <c r="S2766" s="3">
        <v>-20</v>
      </c>
      <c r="T2766" s="42"/>
      <c r="U2766" s="25" t="s">
        <v>3595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3583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3587</v>
      </c>
      <c r="I2767" s="25" t="s">
        <v>4215</v>
      </c>
      <c r="J2767" s="25">
        <v>1</v>
      </c>
      <c r="K2767" s="25">
        <v>1</v>
      </c>
      <c r="L2767" s="25">
        <f t="shared" si="447"/>
        <v>0</v>
      </c>
      <c r="M2767" s="25" t="s">
        <v>3636</v>
      </c>
      <c r="N2767" s="34">
        <v>45919</v>
      </c>
      <c r="O2767" s="41">
        <v>169150</v>
      </c>
      <c r="P2767" s="25" t="s">
        <v>255</v>
      </c>
      <c r="Q2767" s="25" t="s">
        <v>2078</v>
      </c>
      <c r="R2767" s="25" t="s">
        <v>849</v>
      </c>
      <c r="S2767" s="3">
        <v>-20</v>
      </c>
      <c r="T2767" s="42"/>
      <c r="U2767" s="25" t="s">
        <v>3595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3583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3588</v>
      </c>
      <c r="I2768" s="25" t="s">
        <v>4216</v>
      </c>
      <c r="J2768" s="25">
        <v>1</v>
      </c>
      <c r="K2768" s="25">
        <v>1</v>
      </c>
      <c r="L2768" s="25">
        <f t="shared" si="447"/>
        <v>0</v>
      </c>
      <c r="M2768" s="25" t="s">
        <v>3671</v>
      </c>
      <c r="N2768" s="34">
        <v>45920</v>
      </c>
      <c r="O2768" s="41">
        <v>162800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42"/>
      <c r="U2768" s="25" t="s">
        <v>3595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3583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3589</v>
      </c>
      <c r="I2769" s="25" t="s">
        <v>4217</v>
      </c>
      <c r="J2769" s="25">
        <v>1</v>
      </c>
      <c r="K2769" s="25">
        <v>1</v>
      </c>
      <c r="L2769" s="25">
        <f t="shared" si="447"/>
        <v>0</v>
      </c>
      <c r="M2769" s="25" t="s">
        <v>3672</v>
      </c>
      <c r="N2769" s="34">
        <v>45920</v>
      </c>
      <c r="O2769" s="41">
        <v>148000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42"/>
      <c r="U2769" s="25" t="s">
        <v>3595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3583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373</v>
      </c>
      <c r="I2770" s="25" t="s">
        <v>4138</v>
      </c>
      <c r="J2770" s="25">
        <v>2</v>
      </c>
      <c r="K2770" s="25">
        <v>2</v>
      </c>
      <c r="L2770" s="25">
        <f t="shared" si="447"/>
        <v>0</v>
      </c>
      <c r="M2770" s="25" t="s">
        <v>3673</v>
      </c>
      <c r="N2770" s="34">
        <v>45920</v>
      </c>
      <c r="O2770" s="41">
        <v>53800</v>
      </c>
      <c r="P2770" s="25" t="s">
        <v>841</v>
      </c>
      <c r="Q2770" s="25">
        <v>58155927664</v>
      </c>
      <c r="R2770" s="25" t="s">
        <v>41</v>
      </c>
      <c r="S2770" s="3">
        <v>-20</v>
      </c>
      <c r="T2770" s="42"/>
      <c r="U2770" s="25" t="s">
        <v>3595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3583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3590</v>
      </c>
      <c r="I2771" s="25" t="s">
        <v>4218</v>
      </c>
      <c r="J2771" s="25">
        <v>1</v>
      </c>
      <c r="K2771" s="25">
        <v>1</v>
      </c>
      <c r="L2771" s="25">
        <f t="shared" si="447"/>
        <v>0</v>
      </c>
      <c r="M2771" s="25" t="s">
        <v>3664</v>
      </c>
      <c r="N2771" s="34">
        <v>45920</v>
      </c>
      <c r="O2771" s="41">
        <v>19740</v>
      </c>
      <c r="P2771" s="25" t="s">
        <v>166</v>
      </c>
      <c r="Q2771" s="25">
        <v>58155920130</v>
      </c>
      <c r="R2771" s="25" t="s">
        <v>41</v>
      </c>
      <c r="S2771" s="3">
        <v>-20</v>
      </c>
      <c r="T2771" s="42"/>
      <c r="U2771" s="25" t="s">
        <v>3595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3583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3591</v>
      </c>
      <c r="I2772" s="25" t="s">
        <v>4219</v>
      </c>
      <c r="J2772" s="25">
        <v>1</v>
      </c>
      <c r="K2772" s="25">
        <v>1</v>
      </c>
      <c r="L2772" s="25">
        <f t="shared" si="447"/>
        <v>0</v>
      </c>
      <c r="M2772" s="25" t="s">
        <v>3626</v>
      </c>
      <c r="N2772" s="34">
        <v>45920</v>
      </c>
      <c r="O2772" s="41">
        <v>90510</v>
      </c>
      <c r="P2772" s="25" t="s">
        <v>303</v>
      </c>
      <c r="Q2772" s="25">
        <v>58155928736</v>
      </c>
      <c r="R2772" s="25" t="s">
        <v>41</v>
      </c>
      <c r="S2772" s="3">
        <v>-80</v>
      </c>
      <c r="T2772" s="42"/>
      <c r="U2772" s="25" t="s">
        <v>3595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3583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3592</v>
      </c>
      <c r="I2773" s="25" t="s">
        <v>4220</v>
      </c>
      <c r="J2773" s="25">
        <v>1</v>
      </c>
      <c r="K2773" s="25">
        <v>1</v>
      </c>
      <c r="L2773" s="25">
        <f t="shared" si="447"/>
        <v>0</v>
      </c>
      <c r="M2773" s="25" t="s">
        <v>3620</v>
      </c>
      <c r="N2773" s="34">
        <v>45920</v>
      </c>
      <c r="O2773" s="41">
        <v>146137.5</v>
      </c>
      <c r="P2773" s="25" t="s">
        <v>371</v>
      </c>
      <c r="Q2773" s="25">
        <v>58155927432</v>
      </c>
      <c r="R2773" s="25" t="s">
        <v>41</v>
      </c>
      <c r="S2773" s="3">
        <v>-80</v>
      </c>
      <c r="T2773" s="42"/>
      <c r="U2773" s="25" t="s">
        <v>3595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3583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356</v>
      </c>
      <c r="I2774" s="25" t="s">
        <v>4139</v>
      </c>
      <c r="J2774" s="25">
        <v>1</v>
      </c>
      <c r="K2774" s="25">
        <v>1</v>
      </c>
      <c r="L2774" s="25">
        <f t="shared" si="447"/>
        <v>0</v>
      </c>
      <c r="M2774" s="25" t="s">
        <v>3672</v>
      </c>
      <c r="N2774" s="34">
        <v>45920</v>
      </c>
      <c r="O2774" s="41">
        <v>9900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42"/>
      <c r="U2774" s="25" t="s">
        <v>3595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3583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3593</v>
      </c>
      <c r="I2775" s="25" t="s">
        <v>4221</v>
      </c>
      <c r="J2775" s="25">
        <v>3</v>
      </c>
      <c r="K2775" s="25">
        <v>3</v>
      </c>
      <c r="L2775" s="25">
        <f t="shared" si="447"/>
        <v>0</v>
      </c>
      <c r="M2775" s="25" t="s">
        <v>3674</v>
      </c>
      <c r="N2775" s="34">
        <v>45920</v>
      </c>
      <c r="O2775" s="41">
        <v>101400</v>
      </c>
      <c r="P2775" s="25" t="s">
        <v>841</v>
      </c>
      <c r="Q2775" s="25">
        <v>58155927664</v>
      </c>
      <c r="R2775" s="25" t="s">
        <v>41</v>
      </c>
      <c r="S2775" s="3">
        <v>4</v>
      </c>
      <c r="T2775" s="42"/>
      <c r="U2775" s="25" t="s">
        <v>3595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3583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365</v>
      </c>
      <c r="I2776" s="25" t="s">
        <v>4146</v>
      </c>
      <c r="J2776" s="25">
        <v>1</v>
      </c>
      <c r="K2776" s="25">
        <v>1</v>
      </c>
      <c r="L2776" s="25">
        <f t="shared" si="447"/>
        <v>0</v>
      </c>
      <c r="M2776" s="25" t="s">
        <v>3637</v>
      </c>
      <c r="N2776" s="34">
        <v>45919</v>
      </c>
      <c r="O2776" s="41">
        <v>50580</v>
      </c>
      <c r="P2776" s="25" t="s">
        <v>255</v>
      </c>
      <c r="Q2776" s="25" t="s">
        <v>2078</v>
      </c>
      <c r="R2776" s="25" t="s">
        <v>849</v>
      </c>
      <c r="S2776" s="3">
        <v>4</v>
      </c>
      <c r="T2776" s="42"/>
      <c r="U2776" s="25" t="s">
        <v>3595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3584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4052</v>
      </c>
      <c r="J2777" s="25">
        <v>1</v>
      </c>
      <c r="K2777" s="25">
        <v>1</v>
      </c>
      <c r="L2777" s="25">
        <f t="shared" si="447"/>
        <v>0</v>
      </c>
      <c r="M2777" s="25" t="s">
        <v>3641</v>
      </c>
      <c r="N2777" s="34">
        <v>45919</v>
      </c>
      <c r="O2777" s="41">
        <v>18190.84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42"/>
      <c r="U2777" s="25" t="s">
        <v>19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3584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4053</v>
      </c>
      <c r="J2778" s="25">
        <v>1</v>
      </c>
      <c r="K2778" s="25">
        <v>1</v>
      </c>
      <c r="L2778" s="25">
        <f t="shared" si="447"/>
        <v>0</v>
      </c>
      <c r="M2778" s="25" t="s">
        <v>3641</v>
      </c>
      <c r="N2778" s="34">
        <v>45919</v>
      </c>
      <c r="O2778" s="41">
        <v>23227.14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42"/>
      <c r="U2778" s="25" t="s">
        <v>19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3584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4054</v>
      </c>
      <c r="J2779" s="25">
        <v>1</v>
      </c>
      <c r="K2779" s="25">
        <v>1</v>
      </c>
      <c r="L2779" s="25">
        <f t="shared" si="447"/>
        <v>0</v>
      </c>
      <c r="M2779" s="25" t="s">
        <v>3641</v>
      </c>
      <c r="N2779" s="34">
        <v>45919</v>
      </c>
      <c r="O2779" s="41">
        <v>24354.68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42"/>
      <c r="U2779" s="25" t="s">
        <v>19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3584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4055</v>
      </c>
      <c r="J2780" s="25">
        <v>1</v>
      </c>
      <c r="K2780" s="25">
        <v>1</v>
      </c>
      <c r="L2780" s="25">
        <f t="shared" si="447"/>
        <v>0</v>
      </c>
      <c r="M2780" s="25" t="s">
        <v>3641</v>
      </c>
      <c r="N2780" s="34">
        <v>45919</v>
      </c>
      <c r="O2780" s="41">
        <v>23151.98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42"/>
      <c r="U2780" s="25" t="s">
        <v>19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3584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4056</v>
      </c>
      <c r="J2781" s="25">
        <v>1</v>
      </c>
      <c r="K2781" s="25">
        <v>1</v>
      </c>
      <c r="L2781" s="25">
        <f t="shared" si="447"/>
        <v>0</v>
      </c>
      <c r="M2781" s="25" t="s">
        <v>3641</v>
      </c>
      <c r="N2781" s="34">
        <v>45919</v>
      </c>
      <c r="O2781" s="41">
        <v>17814.990000000002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42"/>
      <c r="U2781" s="25" t="s">
        <v>19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3584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4057</v>
      </c>
      <c r="J2782" s="25">
        <v>1</v>
      </c>
      <c r="K2782" s="25">
        <v>1</v>
      </c>
      <c r="L2782" s="25">
        <f t="shared" si="447"/>
        <v>0</v>
      </c>
      <c r="M2782" s="25" t="s">
        <v>3641</v>
      </c>
      <c r="N2782" s="34">
        <v>45919</v>
      </c>
      <c r="O2782" s="41">
        <v>4059.11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42"/>
      <c r="U2782" s="25" t="s">
        <v>19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3584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4058</v>
      </c>
      <c r="J2783" s="25">
        <v>1</v>
      </c>
      <c r="K2783" s="25">
        <v>1</v>
      </c>
      <c r="L2783" s="25">
        <f t="shared" si="447"/>
        <v>0</v>
      </c>
      <c r="M2783" s="25" t="s">
        <v>3641</v>
      </c>
      <c r="N2783" s="34">
        <v>45919</v>
      </c>
      <c r="O2783" s="41">
        <v>17363.98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42"/>
      <c r="U2783" s="25" t="s">
        <v>19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3584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4059</v>
      </c>
      <c r="J2784" s="25">
        <v>1</v>
      </c>
      <c r="K2784" s="25">
        <v>1</v>
      </c>
      <c r="L2784" s="25">
        <f t="shared" si="447"/>
        <v>0</v>
      </c>
      <c r="M2784" s="25" t="s">
        <v>3641</v>
      </c>
      <c r="N2784" s="34">
        <v>45919</v>
      </c>
      <c r="O2784" s="41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42"/>
      <c r="U2784" s="25" t="s">
        <v>19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3584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4060</v>
      </c>
      <c r="J2785" s="25">
        <v>1</v>
      </c>
      <c r="K2785" s="25">
        <v>1</v>
      </c>
      <c r="L2785" s="25">
        <f t="shared" si="447"/>
        <v>0</v>
      </c>
      <c r="M2785" s="25" t="s">
        <v>3641</v>
      </c>
      <c r="N2785" s="34">
        <v>45919</v>
      </c>
      <c r="O2785" s="41">
        <v>17213.64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42"/>
      <c r="U2785" s="25" t="s">
        <v>19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3584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4061</v>
      </c>
      <c r="J2786" s="25">
        <v>1</v>
      </c>
      <c r="K2786" s="25">
        <v>1</v>
      </c>
      <c r="L2786" s="25">
        <f t="shared" si="447"/>
        <v>0</v>
      </c>
      <c r="M2786" s="25" t="s">
        <v>3641</v>
      </c>
      <c r="N2786" s="34">
        <v>45919</v>
      </c>
      <c r="O2786" s="41">
        <v>3232.36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42"/>
      <c r="U2786" s="25" t="s">
        <v>19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3584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4062</v>
      </c>
      <c r="J2787" s="25">
        <v>2</v>
      </c>
      <c r="K2787" s="25">
        <v>2</v>
      </c>
      <c r="L2787" s="25">
        <f t="shared" si="447"/>
        <v>0</v>
      </c>
      <c r="M2787" s="25" t="s">
        <v>3641</v>
      </c>
      <c r="N2787" s="34">
        <v>45919</v>
      </c>
      <c r="O2787" s="41">
        <f>22325.12*2</f>
        <v>44650.239999999998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42"/>
      <c r="U2787" s="25" t="s">
        <v>19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3584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4063</v>
      </c>
      <c r="J2788" s="25">
        <v>1</v>
      </c>
      <c r="K2788" s="25">
        <v>1</v>
      </c>
      <c r="L2788" s="25">
        <f t="shared" si="447"/>
        <v>0</v>
      </c>
      <c r="M2788" s="25" t="s">
        <v>3641</v>
      </c>
      <c r="N2788" s="34">
        <v>45919</v>
      </c>
      <c r="O2788" s="41">
        <v>10222.950000000001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42"/>
      <c r="U2788" s="25" t="s">
        <v>19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3584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4064</v>
      </c>
      <c r="J2789" s="25">
        <v>1</v>
      </c>
      <c r="K2789" s="25">
        <v>1</v>
      </c>
      <c r="L2789" s="25">
        <f t="shared" si="447"/>
        <v>0</v>
      </c>
      <c r="M2789" s="25" t="s">
        <v>3641</v>
      </c>
      <c r="N2789" s="34">
        <v>45919</v>
      </c>
      <c r="O2789" s="41">
        <v>21498.26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42"/>
      <c r="U2789" s="25" t="s">
        <v>19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3584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4065</v>
      </c>
      <c r="J2790" s="25">
        <v>1</v>
      </c>
      <c r="K2790" s="25">
        <v>1</v>
      </c>
      <c r="L2790" s="25">
        <f t="shared" si="447"/>
        <v>0</v>
      </c>
      <c r="M2790" s="25" t="s">
        <v>3641</v>
      </c>
      <c r="N2790" s="34">
        <v>45919</v>
      </c>
      <c r="O2790" s="41">
        <v>22776.13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42"/>
      <c r="U2790" s="25" t="s">
        <v>19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3584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4066</v>
      </c>
      <c r="J2791" s="25">
        <v>1</v>
      </c>
      <c r="K2791" s="25">
        <v>1</v>
      </c>
      <c r="L2791" s="25">
        <f t="shared" si="447"/>
        <v>0</v>
      </c>
      <c r="M2791" s="25" t="s">
        <v>3641</v>
      </c>
      <c r="N2791" s="34">
        <v>45919</v>
      </c>
      <c r="O2791" s="41">
        <v>19468.71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42"/>
      <c r="U2791" s="25" t="s">
        <v>19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3584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4067</v>
      </c>
      <c r="J2792" s="25">
        <v>1</v>
      </c>
      <c r="K2792" s="25">
        <v>1</v>
      </c>
      <c r="L2792" s="25">
        <f t="shared" si="447"/>
        <v>0</v>
      </c>
      <c r="M2792" s="25" t="s">
        <v>3641</v>
      </c>
      <c r="N2792" s="34">
        <v>45919</v>
      </c>
      <c r="O2792" s="41">
        <v>27812.44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42"/>
      <c r="U2792" s="25" t="s">
        <v>19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3584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4068</v>
      </c>
      <c r="J2793" s="25">
        <v>1</v>
      </c>
      <c r="K2793" s="25">
        <v>1</v>
      </c>
      <c r="L2793" s="25">
        <f t="shared" si="447"/>
        <v>0</v>
      </c>
      <c r="M2793" s="25" t="s">
        <v>3641</v>
      </c>
      <c r="N2793" s="34">
        <v>45919</v>
      </c>
      <c r="O2793" s="41">
        <v>20295.560000000001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42"/>
      <c r="U2793" s="25" t="s">
        <v>19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3584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4069</v>
      </c>
      <c r="J2794" s="25">
        <v>1</v>
      </c>
      <c r="K2794" s="25">
        <v>1</v>
      </c>
      <c r="L2794" s="25">
        <f t="shared" si="447"/>
        <v>0</v>
      </c>
      <c r="M2794" s="25" t="s">
        <v>3641</v>
      </c>
      <c r="N2794" s="34">
        <v>45919</v>
      </c>
      <c r="O2794" s="41">
        <v>25181.53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42"/>
      <c r="U2794" s="25" t="s">
        <v>19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3584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4070</v>
      </c>
      <c r="J2795" s="25">
        <v>1</v>
      </c>
      <c r="K2795" s="25">
        <v>1</v>
      </c>
      <c r="L2795" s="25">
        <f t="shared" si="447"/>
        <v>0</v>
      </c>
      <c r="M2795" s="25" t="s">
        <v>3641</v>
      </c>
      <c r="N2795" s="34">
        <v>45919</v>
      </c>
      <c r="O2795" s="41">
        <v>21047.25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42"/>
      <c r="U2795" s="25" t="s">
        <v>19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3584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4071</v>
      </c>
      <c r="J2796" s="25">
        <v>1</v>
      </c>
      <c r="K2796" s="25">
        <v>1</v>
      </c>
      <c r="L2796" s="25">
        <f t="shared" si="447"/>
        <v>0</v>
      </c>
      <c r="M2796" s="25" t="s">
        <v>3641</v>
      </c>
      <c r="N2796" s="34">
        <v>45919</v>
      </c>
      <c r="O2796" s="41">
        <v>15785.44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42"/>
      <c r="U2796" s="25" t="s">
        <v>19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3584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4072</v>
      </c>
      <c r="J2797" s="25">
        <v>1</v>
      </c>
      <c r="K2797" s="25">
        <v>1</v>
      </c>
      <c r="L2797" s="25">
        <f t="shared" si="447"/>
        <v>0</v>
      </c>
      <c r="M2797" s="25" t="s">
        <v>3640</v>
      </c>
      <c r="N2797" s="34">
        <v>45919</v>
      </c>
      <c r="O2797" s="41">
        <v>11636.12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42"/>
      <c r="U2797" s="25" t="s">
        <v>19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3584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4073</v>
      </c>
      <c r="J2798" s="25">
        <v>1</v>
      </c>
      <c r="K2798" s="25">
        <v>1</v>
      </c>
      <c r="L2798" s="25">
        <f t="shared" si="447"/>
        <v>0</v>
      </c>
      <c r="M2798" s="25" t="s">
        <v>3640</v>
      </c>
      <c r="N2798" s="34">
        <v>45919</v>
      </c>
      <c r="O2798" s="41">
        <v>17860.099999999999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42"/>
      <c r="U2798" s="25" t="s">
        <v>19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3584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4074</v>
      </c>
      <c r="J2799" s="25">
        <v>1</v>
      </c>
      <c r="K2799" s="25">
        <v>1</v>
      </c>
      <c r="L2799" s="25">
        <f t="shared" si="447"/>
        <v>0</v>
      </c>
      <c r="M2799" s="25" t="s">
        <v>3640</v>
      </c>
      <c r="N2799" s="34">
        <v>45919</v>
      </c>
      <c r="O2799" s="41">
        <v>19844.55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42"/>
      <c r="U2799" s="25" t="s">
        <v>19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3584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4075</v>
      </c>
      <c r="J2800" s="25">
        <v>1</v>
      </c>
      <c r="K2800" s="25">
        <v>1</v>
      </c>
      <c r="L2800" s="25">
        <f t="shared" si="447"/>
        <v>0</v>
      </c>
      <c r="M2800" s="25" t="s">
        <v>3640</v>
      </c>
      <c r="N2800" s="34">
        <v>45919</v>
      </c>
      <c r="O2800" s="41">
        <v>11185.11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42"/>
      <c r="U2800" s="25" t="s">
        <v>19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3584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4076</v>
      </c>
      <c r="J2801" s="25">
        <v>1</v>
      </c>
      <c r="K2801" s="25">
        <v>1</v>
      </c>
      <c r="L2801" s="25">
        <f t="shared" si="447"/>
        <v>0</v>
      </c>
      <c r="M2801" s="25" t="s">
        <v>3638</v>
      </c>
      <c r="N2801" s="34">
        <v>45919</v>
      </c>
      <c r="O2801" s="41">
        <v>10734.1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42"/>
      <c r="U2801" s="25" t="s">
        <v>19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3584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4017</v>
      </c>
      <c r="J2802" s="25">
        <v>1</v>
      </c>
      <c r="K2802" s="25">
        <v>1</v>
      </c>
      <c r="L2802" s="25">
        <f t="shared" si="447"/>
        <v>0</v>
      </c>
      <c r="M2802" s="25" t="s">
        <v>3638</v>
      </c>
      <c r="N2802" s="34">
        <v>45919</v>
      </c>
      <c r="O2802" s="41">
        <v>55474.54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42"/>
      <c r="U2802" s="25" t="s">
        <v>19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3584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4077</v>
      </c>
      <c r="J2803" s="25">
        <v>3</v>
      </c>
      <c r="K2803" s="25">
        <v>3</v>
      </c>
      <c r="L2803" s="25">
        <f t="shared" si="447"/>
        <v>0</v>
      </c>
      <c r="M2803" s="25" t="s">
        <v>3641</v>
      </c>
      <c r="N2803" s="34">
        <v>45919</v>
      </c>
      <c r="O2803" s="41">
        <v>62239.74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42"/>
      <c r="U2803" s="25" t="s">
        <v>19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3584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4078</v>
      </c>
      <c r="J2804" s="25">
        <v>1</v>
      </c>
      <c r="K2804" s="25">
        <v>1</v>
      </c>
      <c r="L2804" s="25">
        <f t="shared" si="447"/>
        <v>0</v>
      </c>
      <c r="M2804" s="25" t="s">
        <v>3641</v>
      </c>
      <c r="N2804" s="34">
        <v>45919</v>
      </c>
      <c r="O2804" s="41">
        <v>21272.76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42"/>
      <c r="U2804" s="25" t="s">
        <v>19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3584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4079</v>
      </c>
      <c r="J2805" s="25">
        <v>1</v>
      </c>
      <c r="K2805" s="25">
        <v>1</v>
      </c>
      <c r="L2805" s="25">
        <f t="shared" si="447"/>
        <v>0</v>
      </c>
      <c r="M2805" s="25" t="s">
        <v>3641</v>
      </c>
      <c r="N2805" s="34">
        <v>45919</v>
      </c>
      <c r="O2805" s="41">
        <v>14808.24</v>
      </c>
      <c r="P2805" s="25" t="s">
        <v>50</v>
      </c>
      <c r="Q2805" s="25" t="s">
        <v>2078</v>
      </c>
      <c r="R2805" s="25" t="s">
        <v>638</v>
      </c>
      <c r="S2805" s="3">
        <v>4</v>
      </c>
      <c r="T2805" s="42"/>
      <c r="U2805" s="25" t="s">
        <v>19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3584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4080</v>
      </c>
      <c r="J2806" s="25">
        <v>1</v>
      </c>
      <c r="K2806" s="25">
        <v>1</v>
      </c>
      <c r="L2806" s="25">
        <f t="shared" si="447"/>
        <v>0</v>
      </c>
      <c r="M2806" s="25" t="s">
        <v>3639</v>
      </c>
      <c r="N2806" s="34">
        <v>45919</v>
      </c>
      <c r="O2806" s="41">
        <v>45011.05</v>
      </c>
      <c r="P2806" s="25" t="s">
        <v>50</v>
      </c>
      <c r="Q2806" s="25" t="s">
        <v>2078</v>
      </c>
      <c r="R2806" s="25" t="s">
        <v>638</v>
      </c>
      <c r="S2806" s="3">
        <v>-20</v>
      </c>
      <c r="T2806" s="42"/>
      <c r="U2806" s="25" t="s">
        <v>19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3585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4081</v>
      </c>
      <c r="J2807" s="25">
        <v>1</v>
      </c>
      <c r="K2807" s="25">
        <v>1</v>
      </c>
      <c r="L2807" s="25">
        <f t="shared" si="447"/>
        <v>0</v>
      </c>
      <c r="M2807" s="25" t="s">
        <v>3648</v>
      </c>
      <c r="N2807" s="34">
        <v>45920</v>
      </c>
      <c r="O2807" s="41">
        <v>17429.75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42"/>
      <c r="U2807" s="25" t="s">
        <v>19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3585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4082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3665</v>
      </c>
      <c r="N2808" s="34">
        <v>45920</v>
      </c>
      <c r="O2808" s="41">
        <v>42594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42"/>
      <c r="U2808" s="25" t="s">
        <v>19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3585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3937</v>
      </c>
      <c r="J2809" s="25">
        <v>1</v>
      </c>
      <c r="K2809" s="25">
        <v>1</v>
      </c>
      <c r="L2809" s="25">
        <f t="shared" si="457"/>
        <v>0</v>
      </c>
      <c r="M2809" s="25" t="s">
        <v>3648</v>
      </c>
      <c r="N2809" s="34">
        <v>45920</v>
      </c>
      <c r="O2809" s="41">
        <v>9470.5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42"/>
      <c r="U2809" s="25" t="s">
        <v>19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3585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3938</v>
      </c>
      <c r="J2810" s="25">
        <v>1</v>
      </c>
      <c r="K2810" s="25">
        <v>1</v>
      </c>
      <c r="L2810" s="25">
        <f t="shared" si="457"/>
        <v>0</v>
      </c>
      <c r="M2810" s="25" t="s">
        <v>3665</v>
      </c>
      <c r="N2810" s="34">
        <v>45920</v>
      </c>
      <c r="O2810" s="41">
        <v>18228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42"/>
      <c r="U2810" s="25" t="s">
        <v>19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3585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4083</v>
      </c>
      <c r="J2811" s="25">
        <v>3</v>
      </c>
      <c r="K2811" s="25">
        <v>3</v>
      </c>
      <c r="L2811" s="25">
        <f t="shared" si="457"/>
        <v>0</v>
      </c>
      <c r="M2811" s="25" t="s">
        <v>3665</v>
      </c>
      <c r="N2811" s="34">
        <v>45920</v>
      </c>
      <c r="O2811" s="41">
        <v>59985</v>
      </c>
      <c r="P2811" s="25" t="s">
        <v>2052</v>
      </c>
      <c r="Q2811" s="25">
        <v>58155920056</v>
      </c>
      <c r="R2811" s="25" t="s">
        <v>41</v>
      </c>
      <c r="S2811" s="3">
        <v>4</v>
      </c>
      <c r="T2811" s="42"/>
      <c r="U2811" s="25" t="s">
        <v>19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3585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4084</v>
      </c>
      <c r="J2812" s="25">
        <v>1</v>
      </c>
      <c r="K2812" s="25">
        <v>1</v>
      </c>
      <c r="L2812" s="25">
        <f t="shared" si="457"/>
        <v>0</v>
      </c>
      <c r="M2812" s="25" t="s">
        <v>3648</v>
      </c>
      <c r="N2812" s="34">
        <v>45920</v>
      </c>
      <c r="O2812" s="41">
        <v>32542.25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42"/>
      <c r="U2812" s="25" t="s">
        <v>19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3585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4085</v>
      </c>
      <c r="J2813" s="25">
        <v>1</v>
      </c>
      <c r="K2813" s="25">
        <v>1</v>
      </c>
      <c r="L2813" s="25">
        <f t="shared" si="457"/>
        <v>0</v>
      </c>
      <c r="M2813" s="25" t="s">
        <v>3648</v>
      </c>
      <c r="N2813" s="34">
        <v>45920</v>
      </c>
      <c r="O2813" s="41">
        <v>31131.75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42"/>
      <c r="U2813" s="25" t="s">
        <v>19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3585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4086</v>
      </c>
      <c r="J2814" s="25">
        <v>1</v>
      </c>
      <c r="K2814" s="25">
        <v>1</v>
      </c>
      <c r="L2814" s="25">
        <f t="shared" si="457"/>
        <v>0</v>
      </c>
      <c r="M2814" s="25" t="s">
        <v>3648</v>
      </c>
      <c r="N2814" s="34">
        <v>45920</v>
      </c>
      <c r="O2814" s="41">
        <v>18638.75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42"/>
      <c r="U2814" s="25" t="s">
        <v>19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3585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4087</v>
      </c>
      <c r="J2815" s="25">
        <v>1</v>
      </c>
      <c r="K2815" s="25">
        <v>1</v>
      </c>
      <c r="L2815" s="25">
        <f t="shared" si="457"/>
        <v>0</v>
      </c>
      <c r="M2815" s="25" t="s">
        <v>3648</v>
      </c>
      <c r="N2815" s="34">
        <v>45920</v>
      </c>
      <c r="O2815" s="41">
        <v>30527.25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42"/>
      <c r="U2815" s="25" t="s">
        <v>19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3585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4088</v>
      </c>
      <c r="J2816" s="25">
        <v>1</v>
      </c>
      <c r="K2816" s="25">
        <v>1</v>
      </c>
      <c r="L2816" s="25">
        <f t="shared" si="457"/>
        <v>0</v>
      </c>
      <c r="M2816" s="25" t="s">
        <v>3648</v>
      </c>
      <c r="N2816" s="34">
        <v>45920</v>
      </c>
      <c r="O2816" s="41">
        <v>33751.25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42"/>
      <c r="U2816" s="25" t="s">
        <v>19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3585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4089</v>
      </c>
      <c r="J2817" s="25">
        <v>1</v>
      </c>
      <c r="K2817" s="25">
        <v>1</v>
      </c>
      <c r="L2817" s="25">
        <f t="shared" si="457"/>
        <v>0</v>
      </c>
      <c r="M2817" s="25" t="s">
        <v>3648</v>
      </c>
      <c r="N2817" s="34">
        <v>45920</v>
      </c>
      <c r="O2817" s="41">
        <v>30527.25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42"/>
      <c r="U2817" s="25" t="s">
        <v>19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3585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3955</v>
      </c>
      <c r="J2818" s="25">
        <v>1</v>
      </c>
      <c r="K2818" s="25">
        <v>1</v>
      </c>
      <c r="L2818" s="25">
        <f t="shared" si="457"/>
        <v>0</v>
      </c>
      <c r="M2818" s="25" t="s">
        <v>3661</v>
      </c>
      <c r="N2818" s="34">
        <v>45920</v>
      </c>
      <c r="O2818" s="41">
        <v>20964.96</v>
      </c>
      <c r="P2818" s="25" t="s">
        <v>277</v>
      </c>
      <c r="Q2818" s="25">
        <v>58155927303</v>
      </c>
      <c r="R2818" s="25" t="s">
        <v>41</v>
      </c>
      <c r="S2818" s="3">
        <v>4</v>
      </c>
      <c r="T2818" s="42"/>
      <c r="U2818" s="25" t="s">
        <v>19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3585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4090</v>
      </c>
      <c r="J2819" s="25">
        <v>2</v>
      </c>
      <c r="K2819" s="25">
        <v>2</v>
      </c>
      <c r="L2819" s="25">
        <f t="shared" si="457"/>
        <v>0</v>
      </c>
      <c r="M2819" s="25" t="s">
        <v>3648</v>
      </c>
      <c r="N2819" s="34">
        <v>45920</v>
      </c>
      <c r="O2819" s="41">
        <v>45337.5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42"/>
      <c r="U2819" s="25" t="s">
        <v>19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3585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4091</v>
      </c>
      <c r="J2820" s="25">
        <v>5</v>
      </c>
      <c r="K2820" s="25">
        <v>5</v>
      </c>
      <c r="L2820" s="25">
        <f t="shared" si="457"/>
        <v>0</v>
      </c>
      <c r="M2820" s="25" t="s">
        <v>3663</v>
      </c>
      <c r="N2820" s="34">
        <v>45920</v>
      </c>
      <c r="O2820" s="41">
        <v>53165</v>
      </c>
      <c r="P2820" s="25" t="s">
        <v>631</v>
      </c>
      <c r="Q2820" s="25">
        <v>58155919651</v>
      </c>
      <c r="R2820" s="25" t="s">
        <v>41</v>
      </c>
      <c r="S2820" s="3">
        <v>4</v>
      </c>
      <c r="T2820" s="42"/>
      <c r="U2820" s="25" t="s">
        <v>19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3585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4092</v>
      </c>
      <c r="J2821" s="25">
        <v>3</v>
      </c>
      <c r="K2821" s="25">
        <v>3</v>
      </c>
      <c r="L2821" s="25">
        <f t="shared" si="457"/>
        <v>0</v>
      </c>
      <c r="M2821" s="25" t="s">
        <v>3648</v>
      </c>
      <c r="N2821" s="34">
        <v>45920</v>
      </c>
      <c r="O2821" s="41">
        <v>119691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42"/>
      <c r="U2821" s="25" t="s">
        <v>19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3585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4093</v>
      </c>
      <c r="J2822" s="25">
        <v>3</v>
      </c>
      <c r="K2822" s="25">
        <v>3</v>
      </c>
      <c r="L2822" s="25">
        <f t="shared" si="457"/>
        <v>0</v>
      </c>
      <c r="M2822" s="25" t="s">
        <v>3648</v>
      </c>
      <c r="N2822" s="34">
        <v>45920</v>
      </c>
      <c r="O2822" s="41">
        <v>89768.25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42"/>
      <c r="U2822" s="25" t="s">
        <v>19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3585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4094</v>
      </c>
      <c r="J2823" s="25">
        <v>2</v>
      </c>
      <c r="K2823" s="25">
        <v>2</v>
      </c>
      <c r="L2823" s="25">
        <f t="shared" si="457"/>
        <v>0</v>
      </c>
      <c r="M2823" s="25" t="s">
        <v>3642</v>
      </c>
      <c r="N2823" s="34">
        <v>45923</v>
      </c>
      <c r="O2823" s="41">
        <v>46165</v>
      </c>
      <c r="P2823" s="25" t="s">
        <v>654</v>
      </c>
      <c r="Q2823" s="25" t="s">
        <v>2078</v>
      </c>
      <c r="R2823" s="25" t="s">
        <v>638</v>
      </c>
      <c r="S2823" s="3">
        <v>4</v>
      </c>
      <c r="T2823" s="42" t="s">
        <v>3696</v>
      </c>
      <c r="U2823" s="25" t="s">
        <v>19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3585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3905</v>
      </c>
      <c r="J2824" s="25">
        <v>3</v>
      </c>
      <c r="K2824" s="25">
        <v>3</v>
      </c>
      <c r="L2824" s="25">
        <f t="shared" si="457"/>
        <v>0</v>
      </c>
      <c r="M2824" s="25" t="s">
        <v>3648</v>
      </c>
      <c r="N2824" s="34">
        <v>45920</v>
      </c>
      <c r="O2824" s="41">
        <v>121202.25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42"/>
      <c r="U2824" s="25" t="s">
        <v>19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3585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4095</v>
      </c>
      <c r="J2825" s="25">
        <v>2</v>
      </c>
      <c r="K2825" s="25">
        <v>2</v>
      </c>
      <c r="L2825" s="25">
        <f t="shared" si="457"/>
        <v>0</v>
      </c>
      <c r="M2825" s="25" t="s">
        <v>3648</v>
      </c>
      <c r="N2825" s="34">
        <v>45920</v>
      </c>
      <c r="O2825" s="41">
        <v>53397.5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42"/>
      <c r="U2825" s="25" t="s">
        <v>19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3585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4096</v>
      </c>
      <c r="J2826" s="25">
        <v>3</v>
      </c>
      <c r="K2826" s="25">
        <v>3</v>
      </c>
      <c r="L2826" s="25">
        <f t="shared" si="457"/>
        <v>0</v>
      </c>
      <c r="M2826" s="25" t="s">
        <v>3648</v>
      </c>
      <c r="N2826" s="34">
        <v>45920</v>
      </c>
      <c r="O2826" s="41">
        <v>97626.75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42"/>
      <c r="U2826" s="25" t="s">
        <v>19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3585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4097</v>
      </c>
      <c r="J2827" s="25">
        <v>1</v>
      </c>
      <c r="K2827" s="25">
        <v>1</v>
      </c>
      <c r="L2827" s="25">
        <f t="shared" si="457"/>
        <v>0</v>
      </c>
      <c r="M2827" s="25" t="s">
        <v>3680</v>
      </c>
      <c r="N2827" s="34">
        <v>45920</v>
      </c>
      <c r="O2827" s="41">
        <v>36252</v>
      </c>
      <c r="P2827" s="25" t="s">
        <v>243</v>
      </c>
      <c r="Q2827" s="25">
        <v>58155920465</v>
      </c>
      <c r="R2827" s="25" t="s">
        <v>41</v>
      </c>
      <c r="S2827" s="3">
        <v>4</v>
      </c>
      <c r="T2827" s="42"/>
      <c r="U2827" s="25" t="s">
        <v>19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3585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4098</v>
      </c>
      <c r="J2828" s="25">
        <v>3</v>
      </c>
      <c r="K2828" s="25">
        <v>3</v>
      </c>
      <c r="L2828" s="25">
        <f t="shared" si="457"/>
        <v>0</v>
      </c>
      <c r="M2828" s="25" t="s">
        <v>3648</v>
      </c>
      <c r="N2828" s="34">
        <v>45920</v>
      </c>
      <c r="O2828" s="41">
        <v>88257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42"/>
      <c r="U2828" s="25" t="s">
        <v>19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3585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4099</v>
      </c>
      <c r="J2829" s="25">
        <v>3</v>
      </c>
      <c r="K2829" s="25">
        <v>3</v>
      </c>
      <c r="L2829" s="25">
        <f t="shared" si="457"/>
        <v>0</v>
      </c>
      <c r="M2829" s="25" t="s">
        <v>3648</v>
      </c>
      <c r="N2829" s="34">
        <v>45920</v>
      </c>
      <c r="O2829" s="41">
        <v>134803.5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42"/>
      <c r="U2829" s="25" t="s">
        <v>19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3585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4100</v>
      </c>
      <c r="J2830" s="25">
        <v>1</v>
      </c>
      <c r="K2830" s="25">
        <v>1</v>
      </c>
      <c r="L2830" s="25">
        <f t="shared" si="457"/>
        <v>0</v>
      </c>
      <c r="M2830" s="25" t="s">
        <v>3653</v>
      </c>
      <c r="N2830" s="34">
        <v>45920</v>
      </c>
      <c r="O2830" s="41">
        <v>22676.5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42"/>
      <c r="U2830" s="25" t="s">
        <v>19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3585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4101</v>
      </c>
      <c r="J2831" s="25">
        <v>1</v>
      </c>
      <c r="K2831" s="25">
        <v>1</v>
      </c>
      <c r="L2831" s="25">
        <f t="shared" si="457"/>
        <v>0</v>
      </c>
      <c r="M2831" s="25" t="s">
        <v>3653</v>
      </c>
      <c r="N2831" s="34">
        <v>45920</v>
      </c>
      <c r="O2831" s="41">
        <v>19747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42"/>
      <c r="U2831" s="25" t="s">
        <v>19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3585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4102</v>
      </c>
      <c r="J2832" s="25">
        <v>1</v>
      </c>
      <c r="K2832" s="25">
        <v>1</v>
      </c>
      <c r="L2832" s="25">
        <f t="shared" si="457"/>
        <v>0</v>
      </c>
      <c r="M2832" s="25" t="s">
        <v>3653</v>
      </c>
      <c r="N2832" s="34">
        <v>45920</v>
      </c>
      <c r="O2832" s="41">
        <v>25714.5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42"/>
      <c r="U2832" s="25" t="s">
        <v>19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3585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4103</v>
      </c>
      <c r="J2833" s="25">
        <v>1</v>
      </c>
      <c r="K2833" s="25">
        <v>1</v>
      </c>
      <c r="L2833" s="25">
        <f t="shared" si="457"/>
        <v>0</v>
      </c>
      <c r="M2833" s="25" t="s">
        <v>3657</v>
      </c>
      <c r="N2833" s="34">
        <v>45920</v>
      </c>
      <c r="O2833" s="41">
        <v>34410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42"/>
      <c r="U2833" s="25" t="s">
        <v>19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3585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4104</v>
      </c>
      <c r="J2834" s="25">
        <v>2</v>
      </c>
      <c r="K2834" s="25">
        <v>2</v>
      </c>
      <c r="L2834" s="25">
        <f t="shared" si="457"/>
        <v>0</v>
      </c>
      <c r="M2834" s="25" t="s">
        <v>3658</v>
      </c>
      <c r="N2834" s="34">
        <v>45920</v>
      </c>
      <c r="O2834" s="41">
        <v>91574</v>
      </c>
      <c r="P2834" s="25" t="s">
        <v>893</v>
      </c>
      <c r="Q2834" s="25">
        <v>58155919286</v>
      </c>
      <c r="R2834" s="25" t="s">
        <v>41</v>
      </c>
      <c r="S2834" s="3">
        <v>4</v>
      </c>
      <c r="T2834" s="42"/>
      <c r="U2834" s="25" t="s">
        <v>19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3585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4105</v>
      </c>
      <c r="J2835" s="25">
        <v>1</v>
      </c>
      <c r="K2835" s="25">
        <v>1</v>
      </c>
      <c r="L2835" s="25">
        <f t="shared" si="457"/>
        <v>0</v>
      </c>
      <c r="M2835" s="25" t="s">
        <v>3653</v>
      </c>
      <c r="N2835" s="34">
        <v>45920</v>
      </c>
      <c r="O2835" s="41">
        <v>15407</v>
      </c>
      <c r="P2835" s="25" t="s">
        <v>267</v>
      </c>
      <c r="Q2835" s="25">
        <v>58155923210</v>
      </c>
      <c r="R2835" s="25" t="s">
        <v>41</v>
      </c>
      <c r="S2835" s="3">
        <v>4</v>
      </c>
      <c r="T2835" s="42"/>
      <c r="U2835" s="25" t="s">
        <v>19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3585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4106</v>
      </c>
      <c r="J2836" s="25">
        <v>3</v>
      </c>
      <c r="K2836" s="25">
        <v>3</v>
      </c>
      <c r="L2836" s="25">
        <f t="shared" si="457"/>
        <v>0</v>
      </c>
      <c r="M2836" s="25" t="s">
        <v>3648</v>
      </c>
      <c r="N2836" s="34">
        <v>45920</v>
      </c>
      <c r="O2836" s="41">
        <v>86141.25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42"/>
      <c r="U2836" s="25" t="s">
        <v>19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3585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4107</v>
      </c>
      <c r="J2837" s="25">
        <v>1</v>
      </c>
      <c r="K2837" s="25">
        <v>1</v>
      </c>
      <c r="L2837" s="25">
        <f t="shared" si="457"/>
        <v>0</v>
      </c>
      <c r="M2837" s="25" t="s">
        <v>3738</v>
      </c>
      <c r="N2837" s="34">
        <v>45929</v>
      </c>
      <c r="O2837" s="41">
        <v>38843</v>
      </c>
      <c r="P2837" s="25" t="s">
        <v>3737</v>
      </c>
      <c r="Q2837" s="25" t="s">
        <v>2078</v>
      </c>
      <c r="R2837" s="25" t="s">
        <v>638</v>
      </c>
      <c r="S2837" s="3">
        <v>4</v>
      </c>
      <c r="T2837" s="42"/>
      <c r="U2837" s="25" t="s">
        <v>19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3585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4108</v>
      </c>
      <c r="J2838" s="25">
        <v>3</v>
      </c>
      <c r="K2838" s="25">
        <v>3</v>
      </c>
      <c r="L2838" s="25">
        <f t="shared" si="457"/>
        <v>0</v>
      </c>
      <c r="M2838" s="25" t="s">
        <v>3648</v>
      </c>
      <c r="N2838" s="34">
        <v>45920</v>
      </c>
      <c r="O2838" s="41">
        <v>50475.75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42"/>
      <c r="U2838" s="25" t="s">
        <v>19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3585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3817</v>
      </c>
      <c r="J2839" s="25">
        <v>3</v>
      </c>
      <c r="K2839" s="25">
        <v>3</v>
      </c>
      <c r="L2839" s="25">
        <f t="shared" si="457"/>
        <v>0</v>
      </c>
      <c r="M2839" s="25" t="s">
        <v>3648</v>
      </c>
      <c r="N2839" s="34">
        <v>45920</v>
      </c>
      <c r="O2839" s="41">
        <v>54102.75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42"/>
      <c r="U2839" s="25" t="s">
        <v>19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3585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4109</v>
      </c>
      <c r="J2840" s="25">
        <v>1</v>
      </c>
      <c r="K2840" s="25">
        <v>1</v>
      </c>
      <c r="L2840" s="25">
        <f t="shared" si="457"/>
        <v>0</v>
      </c>
      <c r="M2840" s="25" t="s">
        <v>3667</v>
      </c>
      <c r="N2840" s="34">
        <v>45920</v>
      </c>
      <c r="O2840" s="41">
        <v>4794</v>
      </c>
      <c r="P2840" s="25" t="s">
        <v>630</v>
      </c>
      <c r="Q2840" s="25">
        <v>58155918612</v>
      </c>
      <c r="R2840" s="25" t="s">
        <v>41</v>
      </c>
      <c r="S2840" s="3">
        <v>4</v>
      </c>
      <c r="T2840" s="42"/>
      <c r="U2840" s="25" t="s">
        <v>19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3585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4110</v>
      </c>
      <c r="J2841" s="25">
        <v>1</v>
      </c>
      <c r="K2841" s="25">
        <v>1</v>
      </c>
      <c r="L2841" s="25">
        <f t="shared" si="457"/>
        <v>0</v>
      </c>
      <c r="M2841" s="25" t="s">
        <v>3648</v>
      </c>
      <c r="N2841" s="34">
        <v>45920</v>
      </c>
      <c r="O2841" s="41">
        <v>11888.5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42"/>
      <c r="U2841" s="25" t="s">
        <v>19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3585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4111</v>
      </c>
      <c r="J2842" s="25">
        <v>3</v>
      </c>
      <c r="K2842" s="25">
        <v>3</v>
      </c>
      <c r="L2842" s="25">
        <f t="shared" si="457"/>
        <v>0</v>
      </c>
      <c r="M2842" s="25" t="s">
        <v>3648</v>
      </c>
      <c r="N2842" s="34">
        <v>45920</v>
      </c>
      <c r="O2842" s="41">
        <v>124829.25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42"/>
      <c r="U2842" s="25" t="s">
        <v>19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3585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3826</v>
      </c>
      <c r="J2843" s="25">
        <v>2</v>
      </c>
      <c r="K2843" s="25">
        <v>2</v>
      </c>
      <c r="L2843" s="25">
        <f t="shared" si="457"/>
        <v>0</v>
      </c>
      <c r="M2843" s="25" t="s">
        <v>3648</v>
      </c>
      <c r="N2843" s="34">
        <v>45920</v>
      </c>
      <c r="O2843" s="41">
        <v>38889.5</v>
      </c>
      <c r="P2843" s="25" t="s">
        <v>2055</v>
      </c>
      <c r="Q2843" s="25">
        <v>58155928261</v>
      </c>
      <c r="R2843" s="25" t="s">
        <v>41</v>
      </c>
      <c r="S2843" s="3">
        <v>4</v>
      </c>
      <c r="T2843" s="42"/>
      <c r="U2843" s="25" t="s">
        <v>19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3585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4112</v>
      </c>
      <c r="J2844" s="25">
        <v>1</v>
      </c>
      <c r="K2844" s="25">
        <v>1</v>
      </c>
      <c r="L2844" s="25">
        <f t="shared" si="457"/>
        <v>0</v>
      </c>
      <c r="M2844" s="25" t="s">
        <v>3649</v>
      </c>
      <c r="N2844" s="34">
        <v>45920</v>
      </c>
      <c r="O2844" s="41">
        <v>71610</v>
      </c>
      <c r="P2844" s="25" t="s">
        <v>3594</v>
      </c>
      <c r="Q2844" s="25">
        <v>58155920745</v>
      </c>
      <c r="R2844" s="25" t="s">
        <v>41</v>
      </c>
      <c r="S2844" s="3">
        <v>4</v>
      </c>
      <c r="T2844" s="42"/>
      <c r="U2844" s="25" t="s">
        <v>19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3585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3827</v>
      </c>
      <c r="J2845" s="25">
        <v>3</v>
      </c>
      <c r="K2845" s="25">
        <v>3</v>
      </c>
      <c r="L2845" s="25">
        <f t="shared" si="457"/>
        <v>0</v>
      </c>
      <c r="M2845" s="25" t="s">
        <v>3648</v>
      </c>
      <c r="N2845" s="34">
        <v>45920</v>
      </c>
      <c r="O2845" s="41">
        <v>69215.25</v>
      </c>
      <c r="P2845" s="25" t="s">
        <v>2055</v>
      </c>
      <c r="Q2845" s="25">
        <v>58155928261</v>
      </c>
      <c r="R2845" s="25" t="s">
        <v>41</v>
      </c>
      <c r="S2845" s="3">
        <v>4</v>
      </c>
      <c r="T2845" s="42"/>
      <c r="U2845" s="25" t="s">
        <v>19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3585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4113</v>
      </c>
      <c r="J2846" s="25">
        <v>4</v>
      </c>
      <c r="K2846" s="25">
        <v>4</v>
      </c>
      <c r="L2846" s="25">
        <f t="shared" si="457"/>
        <v>0</v>
      </c>
      <c r="M2846" s="25" t="s">
        <v>3651</v>
      </c>
      <c r="N2846" s="34">
        <v>45920</v>
      </c>
      <c r="O2846" s="41">
        <v>18900</v>
      </c>
      <c r="P2846" s="25" t="s">
        <v>622</v>
      </c>
      <c r="Q2846" s="25">
        <v>58155918542</v>
      </c>
      <c r="R2846" s="25" t="s">
        <v>41</v>
      </c>
      <c r="S2846" s="3">
        <v>-20</v>
      </c>
      <c r="T2846" s="42"/>
      <c r="U2846" s="25" t="s">
        <v>19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3585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4114</v>
      </c>
      <c r="J2847" s="25">
        <v>1</v>
      </c>
      <c r="K2847" s="25">
        <v>1</v>
      </c>
      <c r="L2847" s="25">
        <f t="shared" si="457"/>
        <v>0</v>
      </c>
      <c r="M2847" s="25" t="s">
        <v>3668</v>
      </c>
      <c r="N2847" s="34">
        <v>45920</v>
      </c>
      <c r="O2847" s="41">
        <v>27993</v>
      </c>
      <c r="P2847" s="25" t="s">
        <v>3596</v>
      </c>
      <c r="Q2847" s="25">
        <v>58155919916</v>
      </c>
      <c r="R2847" s="25" t="s">
        <v>41</v>
      </c>
      <c r="S2847" s="3">
        <v>4</v>
      </c>
      <c r="T2847" s="42"/>
      <c r="U2847" s="25" t="s">
        <v>19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3585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4115</v>
      </c>
      <c r="J2848" s="25">
        <v>1</v>
      </c>
      <c r="K2848" s="25">
        <v>1</v>
      </c>
      <c r="L2848" s="25">
        <f t="shared" si="457"/>
        <v>0</v>
      </c>
      <c r="M2848" s="25" t="s">
        <v>3659</v>
      </c>
      <c r="N2848" s="34">
        <v>45920</v>
      </c>
      <c r="O2848" s="41">
        <v>61085.5</v>
      </c>
      <c r="P2848" s="25" t="s">
        <v>2288</v>
      </c>
      <c r="Q2848" s="25">
        <v>58155921154</v>
      </c>
      <c r="R2848" s="25" t="s">
        <v>41</v>
      </c>
      <c r="S2848" s="3">
        <v>4</v>
      </c>
      <c r="T2848" s="42"/>
      <c r="U2848" s="25" t="s">
        <v>19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3585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4116</v>
      </c>
      <c r="J2849" s="25">
        <v>6</v>
      </c>
      <c r="K2849" s="25">
        <v>6</v>
      </c>
      <c r="L2849" s="25">
        <f t="shared" si="457"/>
        <v>0</v>
      </c>
      <c r="M2849" s="25" t="s">
        <v>3660</v>
      </c>
      <c r="N2849" s="34">
        <v>45920</v>
      </c>
      <c r="O2849" s="41">
        <v>69731.28</v>
      </c>
      <c r="P2849" s="25" t="s">
        <v>277</v>
      </c>
      <c r="Q2849" s="25">
        <v>58155927303</v>
      </c>
      <c r="R2849" s="25" t="s">
        <v>41</v>
      </c>
      <c r="S2849" s="3" t="s">
        <v>300</v>
      </c>
      <c r="T2849" s="42"/>
      <c r="U2849" s="25" t="s">
        <v>19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3585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4036</v>
      </c>
      <c r="J2850" s="25">
        <v>1</v>
      </c>
      <c r="K2850" s="25">
        <v>1</v>
      </c>
      <c r="L2850" s="25">
        <f t="shared" si="457"/>
        <v>0</v>
      </c>
      <c r="M2850" s="25" t="s">
        <v>3655</v>
      </c>
      <c r="N2850" s="34">
        <v>45920</v>
      </c>
      <c r="O2850" s="41">
        <v>12152</v>
      </c>
      <c r="P2850" s="25" t="s">
        <v>296</v>
      </c>
      <c r="Q2850" s="25">
        <v>58155922554</v>
      </c>
      <c r="R2850" s="25" t="s">
        <v>41</v>
      </c>
      <c r="S2850" s="3">
        <v>-20</v>
      </c>
      <c r="T2850" s="42"/>
      <c r="U2850" s="25" t="s">
        <v>19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3585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4117</v>
      </c>
      <c r="J2851" s="25">
        <v>1</v>
      </c>
      <c r="K2851" s="25">
        <v>1</v>
      </c>
      <c r="L2851" s="25">
        <f t="shared" si="457"/>
        <v>0</v>
      </c>
      <c r="M2851" s="25" t="s">
        <v>3661</v>
      </c>
      <c r="N2851" s="34">
        <v>45920</v>
      </c>
      <c r="O2851" s="41">
        <v>19217.88</v>
      </c>
      <c r="P2851" s="25" t="s">
        <v>277</v>
      </c>
      <c r="Q2851" s="25">
        <v>58155927303</v>
      </c>
      <c r="R2851" s="25" t="s">
        <v>41</v>
      </c>
      <c r="S2851" s="3">
        <v>-20</v>
      </c>
      <c r="T2851" s="42"/>
      <c r="U2851" s="25" t="s">
        <v>19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3585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4118</v>
      </c>
      <c r="J2852" s="25">
        <v>1</v>
      </c>
      <c r="K2852" s="25">
        <v>1</v>
      </c>
      <c r="L2852" s="25">
        <f t="shared" si="457"/>
        <v>0</v>
      </c>
      <c r="M2852" s="25" t="s">
        <v>3647</v>
      </c>
      <c r="N2852" s="34">
        <v>45920</v>
      </c>
      <c r="O2852" s="41">
        <v>41447</v>
      </c>
      <c r="P2852" s="25" t="s">
        <v>2053</v>
      </c>
      <c r="Q2852" s="25">
        <v>58155918682</v>
      </c>
      <c r="R2852" s="25" t="s">
        <v>41</v>
      </c>
      <c r="S2852" s="3">
        <v>4</v>
      </c>
      <c r="T2852" s="42"/>
      <c r="U2852" s="25" t="s">
        <v>19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3585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4119</v>
      </c>
      <c r="J2853" s="25">
        <v>1</v>
      </c>
      <c r="K2853" s="25">
        <v>1</v>
      </c>
      <c r="L2853" s="25">
        <f t="shared" si="457"/>
        <v>0</v>
      </c>
      <c r="M2853" s="25" t="s">
        <v>3662</v>
      </c>
      <c r="N2853" s="34">
        <v>45920</v>
      </c>
      <c r="O2853" s="41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42" t="s">
        <v>3615</v>
      </c>
      <c r="U2853" s="25" t="s">
        <v>19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3585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4120</v>
      </c>
      <c r="J2854" s="25">
        <v>1</v>
      </c>
      <c r="K2854" s="25">
        <v>1</v>
      </c>
      <c r="L2854" s="25">
        <f t="shared" si="457"/>
        <v>0</v>
      </c>
      <c r="M2854" s="25" t="s">
        <v>3662</v>
      </c>
      <c r="N2854" s="34">
        <v>45920</v>
      </c>
      <c r="O2854" s="41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42" t="s">
        <v>3615</v>
      </c>
      <c r="U2854" s="25" t="s">
        <v>19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3585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4121</v>
      </c>
      <c r="J2855" s="25">
        <v>1</v>
      </c>
      <c r="K2855" s="25">
        <v>1</v>
      </c>
      <c r="L2855" s="25">
        <f t="shared" si="457"/>
        <v>0</v>
      </c>
      <c r="M2855" s="25" t="s">
        <v>3662</v>
      </c>
      <c r="N2855" s="34">
        <v>45920</v>
      </c>
      <c r="O2855" s="41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42" t="s">
        <v>3615</v>
      </c>
      <c r="U2855" s="25" t="s">
        <v>19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3585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4122</v>
      </c>
      <c r="J2856" s="25">
        <v>1</v>
      </c>
      <c r="K2856" s="25">
        <v>1</v>
      </c>
      <c r="L2856" s="25">
        <f t="shared" si="457"/>
        <v>0</v>
      </c>
      <c r="M2856" s="25" t="s">
        <v>3662</v>
      </c>
      <c r="N2856" s="34">
        <v>45920</v>
      </c>
      <c r="O2856" s="41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42" t="s">
        <v>3615</v>
      </c>
      <c r="U2856" s="25" t="s">
        <v>19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3585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4123</v>
      </c>
      <c r="J2857" s="25">
        <v>1</v>
      </c>
      <c r="K2857" s="25">
        <v>1</v>
      </c>
      <c r="L2857" s="25">
        <f t="shared" si="457"/>
        <v>0</v>
      </c>
      <c r="M2857" s="25" t="s">
        <v>3662</v>
      </c>
      <c r="N2857" s="34">
        <v>45920</v>
      </c>
      <c r="O2857" s="41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42" t="s">
        <v>3615</v>
      </c>
      <c r="U2857" s="25" t="s">
        <v>19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3585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4124</v>
      </c>
      <c r="J2858" s="25">
        <v>1</v>
      </c>
      <c r="K2858" s="25">
        <v>1</v>
      </c>
      <c r="L2858" s="25">
        <f t="shared" si="457"/>
        <v>0</v>
      </c>
      <c r="M2858" s="25" t="s">
        <v>3662</v>
      </c>
      <c r="N2858" s="34">
        <v>45920</v>
      </c>
      <c r="O2858" s="41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42" t="s">
        <v>3615</v>
      </c>
      <c r="U2858" s="25" t="s">
        <v>19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3585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4125</v>
      </c>
      <c r="J2859" s="25">
        <v>1</v>
      </c>
      <c r="K2859" s="25">
        <v>1</v>
      </c>
      <c r="L2859" s="25">
        <f t="shared" si="457"/>
        <v>0</v>
      </c>
      <c r="M2859" s="25" t="s">
        <v>3662</v>
      </c>
      <c r="N2859" s="34">
        <v>45920</v>
      </c>
      <c r="O2859" s="41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42" t="s">
        <v>3615</v>
      </c>
      <c r="U2859" s="25" t="s">
        <v>19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3585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4126</v>
      </c>
      <c r="J2860" s="25">
        <v>1</v>
      </c>
      <c r="K2860" s="25">
        <v>1</v>
      </c>
      <c r="L2860" s="25">
        <f t="shared" si="457"/>
        <v>0</v>
      </c>
      <c r="M2860" s="25" t="s">
        <v>3662</v>
      </c>
      <c r="N2860" s="34">
        <v>45920</v>
      </c>
      <c r="O2860" s="41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42" t="s">
        <v>3615</v>
      </c>
      <c r="U2860" s="25" t="s">
        <v>19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3585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4127</v>
      </c>
      <c r="J2861" s="25">
        <v>1</v>
      </c>
      <c r="K2861" s="25">
        <v>1</v>
      </c>
      <c r="L2861" s="25">
        <f t="shared" si="457"/>
        <v>0</v>
      </c>
      <c r="M2861" s="25" t="s">
        <v>3662</v>
      </c>
      <c r="N2861" s="34">
        <v>45920</v>
      </c>
      <c r="O2861" s="41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42" t="s">
        <v>3615</v>
      </c>
      <c r="U2861" s="25" t="s">
        <v>19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3585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4128</v>
      </c>
      <c r="J2862" s="25">
        <v>1</v>
      </c>
      <c r="K2862" s="25">
        <v>1</v>
      </c>
      <c r="L2862" s="25">
        <f t="shared" si="457"/>
        <v>0</v>
      </c>
      <c r="M2862" s="25" t="s">
        <v>3662</v>
      </c>
      <c r="N2862" s="34">
        <v>45920</v>
      </c>
      <c r="O2862" s="41">
        <v>13717.5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42" t="s">
        <v>3615</v>
      </c>
      <c r="U2862" s="25" t="s">
        <v>19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3585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4129</v>
      </c>
      <c r="J2863" s="25">
        <v>1</v>
      </c>
      <c r="K2863" s="25">
        <v>1</v>
      </c>
      <c r="L2863" s="25">
        <f t="shared" si="457"/>
        <v>0</v>
      </c>
      <c r="M2863" s="25" t="s">
        <v>4981</v>
      </c>
      <c r="N2863" s="34">
        <v>45939</v>
      </c>
      <c r="O2863" s="41">
        <v>0</v>
      </c>
      <c r="P2863" s="25" t="s">
        <v>4866</v>
      </c>
      <c r="Q2863" s="25">
        <v>58156706370</v>
      </c>
      <c r="R2863" s="25" t="s">
        <v>41</v>
      </c>
      <c r="S2863" s="3">
        <v>4</v>
      </c>
      <c r="T2863" s="42" t="s">
        <v>3605</v>
      </c>
      <c r="U2863" s="25" t="s">
        <v>19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3585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4130</v>
      </c>
      <c r="J2864" s="25">
        <v>1</v>
      </c>
      <c r="K2864" s="25">
        <v>1</v>
      </c>
      <c r="L2864" s="25">
        <f t="shared" si="457"/>
        <v>0</v>
      </c>
      <c r="M2864" s="25" t="s">
        <v>3662</v>
      </c>
      <c r="N2864" s="34">
        <v>45920</v>
      </c>
      <c r="O2864" s="41">
        <v>34177.5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42" t="s">
        <v>3615</v>
      </c>
      <c r="U2864" s="25" t="s">
        <v>19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3585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4131</v>
      </c>
      <c r="J2865" s="25">
        <v>1</v>
      </c>
      <c r="K2865" s="25">
        <v>1</v>
      </c>
      <c r="L2865" s="25">
        <f t="shared" si="457"/>
        <v>0</v>
      </c>
      <c r="M2865" s="25" t="s">
        <v>3662</v>
      </c>
      <c r="N2865" s="34">
        <v>45920</v>
      </c>
      <c r="O2865" s="41">
        <v>6858.75</v>
      </c>
      <c r="P2865" s="25" t="s">
        <v>1139</v>
      </c>
      <c r="Q2865" s="25">
        <v>58155921386</v>
      </c>
      <c r="R2865" s="25" t="s">
        <v>41</v>
      </c>
      <c r="S2865" s="3">
        <v>4</v>
      </c>
      <c r="T2865" s="42" t="s">
        <v>3615</v>
      </c>
      <c r="U2865" s="25" t="s">
        <v>19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3585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4132</v>
      </c>
      <c r="J2866" s="25">
        <v>1</v>
      </c>
      <c r="K2866" s="25">
        <v>1</v>
      </c>
      <c r="L2866" s="25">
        <f t="shared" si="457"/>
        <v>0</v>
      </c>
      <c r="M2866" s="25" t="s">
        <v>3650</v>
      </c>
      <c r="N2866" s="34">
        <v>45920</v>
      </c>
      <c r="O2866" s="41">
        <v>24045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42"/>
      <c r="U2866" s="25" t="s">
        <v>19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3585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4222</v>
      </c>
      <c r="J2867" s="25">
        <v>2</v>
      </c>
      <c r="K2867" s="25">
        <v>2</v>
      </c>
      <c r="L2867" s="25">
        <f t="shared" si="457"/>
        <v>0</v>
      </c>
      <c r="M2867" s="25" t="s">
        <v>3646</v>
      </c>
      <c r="N2867" s="34">
        <v>45920</v>
      </c>
      <c r="O2867" s="41">
        <v>231660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42"/>
      <c r="U2867" s="25" t="s">
        <v>19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3585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4223</v>
      </c>
      <c r="J2868" s="25">
        <v>2</v>
      </c>
      <c r="K2868" s="25">
        <v>2</v>
      </c>
      <c r="L2868" s="25">
        <f t="shared" si="457"/>
        <v>0</v>
      </c>
      <c r="M2868" s="25" t="s">
        <v>3646</v>
      </c>
      <c r="N2868" s="34">
        <v>45920</v>
      </c>
      <c r="O2868" s="41">
        <v>360360</v>
      </c>
      <c r="P2868" s="25" t="s">
        <v>3597</v>
      </c>
      <c r="Q2868" s="25">
        <v>58155928084</v>
      </c>
      <c r="R2868" s="25" t="s">
        <v>41</v>
      </c>
      <c r="S2868" s="3">
        <v>4</v>
      </c>
      <c r="T2868" s="42"/>
      <c r="U2868" s="25" t="s">
        <v>19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3585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4224</v>
      </c>
      <c r="J2869" s="25">
        <v>1</v>
      </c>
      <c r="K2869" s="25">
        <v>1</v>
      </c>
      <c r="L2869" s="25">
        <f t="shared" si="457"/>
        <v>0</v>
      </c>
      <c r="M2869" s="25" t="s">
        <v>3650</v>
      </c>
      <c r="N2869" s="34">
        <v>45920</v>
      </c>
      <c r="O2869" s="41">
        <v>9345</v>
      </c>
      <c r="P2869" s="25" t="s">
        <v>622</v>
      </c>
      <c r="Q2869" s="25">
        <v>58155918542</v>
      </c>
      <c r="R2869" s="25" t="s">
        <v>41</v>
      </c>
      <c r="S2869" s="3">
        <v>4</v>
      </c>
      <c r="T2869" s="42"/>
      <c r="U2869" s="25" t="s">
        <v>19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3585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4225</v>
      </c>
      <c r="J2870" s="25">
        <v>1</v>
      </c>
      <c r="K2870" s="25">
        <v>1</v>
      </c>
      <c r="L2870" s="25">
        <f t="shared" si="457"/>
        <v>0</v>
      </c>
      <c r="M2870" s="25" t="s">
        <v>3660</v>
      </c>
      <c r="N2870" s="34">
        <v>45920</v>
      </c>
      <c r="O2870" s="41">
        <v>16559.28</v>
      </c>
      <c r="P2870" s="25" t="s">
        <v>277</v>
      </c>
      <c r="Q2870" s="25">
        <v>58155927303</v>
      </c>
      <c r="R2870" s="25" t="s">
        <v>41</v>
      </c>
      <c r="S2870" s="3">
        <v>4</v>
      </c>
      <c r="T2870" s="42"/>
      <c r="U2870" s="25" t="s">
        <v>19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3585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4226</v>
      </c>
      <c r="J2871" s="25">
        <v>1</v>
      </c>
      <c r="K2871" s="25">
        <v>1</v>
      </c>
      <c r="L2871" s="25">
        <f t="shared" si="457"/>
        <v>0</v>
      </c>
      <c r="M2871" s="25" t="s">
        <v>3660</v>
      </c>
      <c r="N2871" s="34">
        <v>45920</v>
      </c>
      <c r="O2871" s="41">
        <v>9646.92</v>
      </c>
      <c r="P2871" s="25" t="s">
        <v>277</v>
      </c>
      <c r="Q2871" s="25">
        <v>58155927303</v>
      </c>
      <c r="R2871" s="25" t="s">
        <v>41</v>
      </c>
      <c r="S2871" s="3" t="s">
        <v>300</v>
      </c>
      <c r="T2871" s="42"/>
      <c r="U2871" s="25" t="s">
        <v>19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3606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3607</v>
      </c>
      <c r="I2872" s="25" t="s">
        <v>4227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3676</v>
      </c>
      <c r="N2872" s="34">
        <v>45920</v>
      </c>
      <c r="O2872" s="41">
        <v>0</v>
      </c>
      <c r="P2872" s="25" t="s">
        <v>3608</v>
      </c>
      <c r="Q2872" s="25">
        <v>58155918774</v>
      </c>
      <c r="R2872" s="25" t="s">
        <v>41</v>
      </c>
      <c r="S2872" s="3">
        <v>4</v>
      </c>
      <c r="T2872" s="42" t="s">
        <v>3614</v>
      </c>
      <c r="U2872" s="25" t="s">
        <v>3360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659</v>
      </c>
      <c r="I2873" s="25" t="s">
        <v>4133</v>
      </c>
      <c r="J2873" s="25">
        <v>1</v>
      </c>
      <c r="K2873" s="25">
        <v>1</v>
      </c>
      <c r="L2873" s="25">
        <f t="shared" si="464"/>
        <v>0</v>
      </c>
      <c r="M2873" s="25" t="s">
        <v>3656</v>
      </c>
      <c r="N2873" s="34">
        <v>45920</v>
      </c>
      <c r="O2873" s="41">
        <v>12642</v>
      </c>
      <c r="P2873" s="25" t="s">
        <v>3610</v>
      </c>
      <c r="Q2873" s="25">
        <v>58155922742</v>
      </c>
      <c r="R2873" s="25" t="s">
        <v>41</v>
      </c>
      <c r="S2873" s="3">
        <v>4</v>
      </c>
      <c r="T2873" s="42"/>
      <c r="U2873" s="25" t="s">
        <v>424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2073</v>
      </c>
      <c r="I2874" s="25" t="s">
        <v>4140</v>
      </c>
      <c r="J2874" s="25">
        <v>1</v>
      </c>
      <c r="K2874" s="25">
        <v>1</v>
      </c>
      <c r="L2874" s="25">
        <f t="shared" si="464"/>
        <v>0</v>
      </c>
      <c r="M2874" s="25" t="s">
        <v>3652</v>
      </c>
      <c r="N2874" s="34">
        <v>45920</v>
      </c>
      <c r="O2874" s="41">
        <v>155011.5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42"/>
      <c r="U2874" s="25" t="s">
        <v>424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2074</v>
      </c>
      <c r="I2875" s="25" t="s">
        <v>4141</v>
      </c>
      <c r="J2875" s="25">
        <v>1</v>
      </c>
      <c r="K2875" s="25">
        <v>1</v>
      </c>
      <c r="L2875" s="25">
        <f t="shared" si="464"/>
        <v>0</v>
      </c>
      <c r="M2875" s="25" t="s">
        <v>3652</v>
      </c>
      <c r="N2875" s="34">
        <v>45920</v>
      </c>
      <c r="O2875" s="41">
        <v>166845</v>
      </c>
      <c r="P2875" s="25" t="s">
        <v>3611</v>
      </c>
      <c r="Q2875" s="25">
        <v>58155922370</v>
      </c>
      <c r="R2875" s="25" t="s">
        <v>41</v>
      </c>
      <c r="S2875" s="3">
        <v>4</v>
      </c>
      <c r="T2875" s="42"/>
      <c r="U2875" s="25" t="s">
        <v>424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3609</v>
      </c>
      <c r="I2876" s="25" t="s">
        <v>4228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1149</v>
      </c>
      <c r="Q2876" s="25"/>
      <c r="R2876" s="25"/>
      <c r="S2876" s="3">
        <v>4</v>
      </c>
      <c r="T2876" s="42"/>
      <c r="U2876" s="25" t="s">
        <v>424</v>
      </c>
      <c r="V2876" s="25" t="str">
        <f>VLOOKUP(P2876,'Customer List'!B:C,2,)</f>
        <v>STOCK</v>
      </c>
      <c r="W2876" s="43" t="s">
        <v>1149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3617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3618</v>
      </c>
      <c r="I2877" s="25" t="s">
        <v>4229</v>
      </c>
      <c r="J2877" s="25">
        <v>1</v>
      </c>
      <c r="K2877" s="25">
        <v>1</v>
      </c>
      <c r="L2877" s="25">
        <f t="shared" si="464"/>
        <v>0</v>
      </c>
      <c r="M2877" s="25" t="s">
        <v>3621</v>
      </c>
      <c r="N2877" s="34">
        <v>45920</v>
      </c>
      <c r="O2877" s="41">
        <v>393750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42"/>
      <c r="U2877" s="25" t="s">
        <v>3595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3617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3619</v>
      </c>
      <c r="I2878" s="25" t="s">
        <v>4230</v>
      </c>
      <c r="J2878" s="25">
        <v>1</v>
      </c>
      <c r="K2878" s="25">
        <v>1</v>
      </c>
      <c r="L2878" s="25">
        <f t="shared" si="464"/>
        <v>0</v>
      </c>
      <c r="M2878" s="25" t="s">
        <v>3621</v>
      </c>
      <c r="N2878" s="34">
        <v>45920</v>
      </c>
      <c r="O2878" s="41">
        <v>0</v>
      </c>
      <c r="P2878" s="25" t="s">
        <v>371</v>
      </c>
      <c r="Q2878" s="25">
        <v>58155939203</v>
      </c>
      <c r="R2878" s="25" t="s">
        <v>41</v>
      </c>
      <c r="S2878" s="3">
        <v>-80</v>
      </c>
      <c r="T2878" s="42" t="s">
        <v>3622</v>
      </c>
      <c r="U2878" s="25" t="s">
        <v>3595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3683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4734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1149</v>
      </c>
      <c r="Q2879" s="25"/>
      <c r="R2879" s="25"/>
      <c r="S2879" s="3">
        <v>4</v>
      </c>
      <c r="T2879" s="42"/>
      <c r="U2879" s="25" t="s">
        <v>2091</v>
      </c>
      <c r="V2879" s="25" t="str">
        <f>VLOOKUP(P2879,'Customer List'!B:C,2,)</f>
        <v>STOCK</v>
      </c>
      <c r="W2879" s="43" t="s">
        <v>1149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3683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3694</v>
      </c>
      <c r="N2880" s="34">
        <v>45923</v>
      </c>
      <c r="O2880" s="41">
        <v>61875</v>
      </c>
      <c r="P2880" s="25" t="s">
        <v>3695</v>
      </c>
      <c r="Q2880" s="25" t="s">
        <v>2078</v>
      </c>
      <c r="R2880" s="25" t="s">
        <v>849</v>
      </c>
      <c r="S2880" s="3" t="s">
        <v>300</v>
      </c>
      <c r="T2880" s="42"/>
      <c r="U2880" s="25" t="s">
        <v>2091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3684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3686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4957</v>
      </c>
      <c r="N2881" s="34">
        <v>45923</v>
      </c>
      <c r="O2881" s="41">
        <v>123250</v>
      </c>
      <c r="P2881" s="25" t="s">
        <v>3687</v>
      </c>
      <c r="Q2881" s="25">
        <v>58156038765</v>
      </c>
      <c r="R2881" s="25" t="s">
        <v>41</v>
      </c>
      <c r="S2881" s="3">
        <v>-20</v>
      </c>
      <c r="T2881" s="42"/>
      <c r="U2881" s="25" t="s">
        <v>521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3685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3688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4968</v>
      </c>
      <c r="N2882" s="34">
        <v>45934</v>
      </c>
      <c r="O2882" s="41">
        <v>39243</v>
      </c>
      <c r="P2882" s="25" t="s">
        <v>1098</v>
      </c>
      <c r="Q2882" s="25" t="s">
        <v>4739</v>
      </c>
      <c r="R2882" s="25" t="s">
        <v>41</v>
      </c>
      <c r="S2882" s="3">
        <v>-20</v>
      </c>
      <c r="T2882" s="42"/>
      <c r="U2882" s="25" t="s">
        <v>521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3692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2074</v>
      </c>
      <c r="I2883" s="25" t="s">
        <v>4141</v>
      </c>
      <c r="J2883" s="25">
        <v>1</v>
      </c>
      <c r="K2883" s="25">
        <v>1</v>
      </c>
      <c r="L2883" s="25">
        <f t="shared" si="464"/>
        <v>0</v>
      </c>
      <c r="M2883" s="25" t="s">
        <v>4882</v>
      </c>
      <c r="N2883" s="34">
        <v>45923</v>
      </c>
      <c r="O2883" s="41">
        <v>334009.2</v>
      </c>
      <c r="P2883" s="25" t="s">
        <v>2053</v>
      </c>
      <c r="Q2883" s="25">
        <v>58156039233</v>
      </c>
      <c r="R2883" s="25" t="s">
        <v>41</v>
      </c>
      <c r="S2883" s="3">
        <v>4</v>
      </c>
      <c r="T2883" s="42"/>
      <c r="U2883" s="25" t="s">
        <v>424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3692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2074</v>
      </c>
      <c r="I2884" s="25" t="s">
        <v>4141</v>
      </c>
      <c r="J2884" s="25">
        <v>1</v>
      </c>
      <c r="K2884" s="25">
        <v>1</v>
      </c>
      <c r="L2884" s="25">
        <f t="shared" si="464"/>
        <v>0</v>
      </c>
      <c r="M2884" s="25" t="s">
        <v>3718</v>
      </c>
      <c r="N2884" s="34">
        <v>45924</v>
      </c>
      <c r="O2884" s="41">
        <v>177514</v>
      </c>
      <c r="P2884" s="25" t="s">
        <v>3691</v>
      </c>
      <c r="Q2884" s="25">
        <v>58156097705</v>
      </c>
      <c r="R2884" s="25" t="s">
        <v>41</v>
      </c>
      <c r="S2884" s="3">
        <v>4</v>
      </c>
      <c r="T2884" s="42"/>
      <c r="U2884" s="25" t="s">
        <v>424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3692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3689</v>
      </c>
      <c r="I2885" s="25" t="s">
        <v>4231</v>
      </c>
      <c r="J2885" s="25">
        <v>1</v>
      </c>
      <c r="K2885" s="25">
        <v>1</v>
      </c>
      <c r="L2885" s="25">
        <f t="shared" si="464"/>
        <v>0</v>
      </c>
      <c r="M2885" s="25" t="s">
        <v>4952</v>
      </c>
      <c r="N2885" s="34">
        <v>45923</v>
      </c>
      <c r="O2885" s="41">
        <v>237331.25</v>
      </c>
      <c r="P2885" s="25" t="s">
        <v>166</v>
      </c>
      <c r="Q2885" s="25">
        <v>58156038916</v>
      </c>
      <c r="R2885" s="25" t="s">
        <v>41</v>
      </c>
      <c r="S2885" s="3">
        <v>4</v>
      </c>
      <c r="T2885" s="42"/>
      <c r="U2885" s="25" t="s">
        <v>424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3692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3690</v>
      </c>
      <c r="I2886" s="25" t="s">
        <v>4232</v>
      </c>
      <c r="J2886" s="25">
        <v>1</v>
      </c>
      <c r="K2886" s="25">
        <v>1</v>
      </c>
      <c r="L2886" s="25">
        <f t="shared" si="464"/>
        <v>0</v>
      </c>
      <c r="M2886" s="25" t="s">
        <v>4952</v>
      </c>
      <c r="N2886" s="34">
        <v>45923</v>
      </c>
      <c r="O2886" s="41">
        <v>237331.25</v>
      </c>
      <c r="P2886" s="25" t="s">
        <v>166</v>
      </c>
      <c r="Q2886" s="25">
        <v>58156038916</v>
      </c>
      <c r="R2886" s="25" t="s">
        <v>41</v>
      </c>
      <c r="S2886" s="3">
        <v>4</v>
      </c>
      <c r="T2886" s="42"/>
      <c r="U2886" s="25" t="s">
        <v>424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3692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935</v>
      </c>
      <c r="I2887" s="25" t="s">
        <v>4136</v>
      </c>
      <c r="J2887" s="25">
        <v>1</v>
      </c>
      <c r="K2887" s="25">
        <v>1</v>
      </c>
      <c r="L2887" s="25">
        <f t="shared" si="464"/>
        <v>0</v>
      </c>
      <c r="M2887" s="25" t="s">
        <v>3718</v>
      </c>
      <c r="N2887" s="34">
        <v>45924</v>
      </c>
      <c r="O2887" s="41">
        <v>8452.5</v>
      </c>
      <c r="P2887" s="25" t="s">
        <v>3691</v>
      </c>
      <c r="Q2887" s="25">
        <v>58156097705</v>
      </c>
      <c r="R2887" s="25" t="s">
        <v>41</v>
      </c>
      <c r="S2887" s="3">
        <v>4</v>
      </c>
      <c r="T2887" s="42"/>
      <c r="U2887" s="25" t="s">
        <v>424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3704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3705</v>
      </c>
      <c r="I2888" s="25" t="s">
        <v>4233</v>
      </c>
      <c r="J2888" s="25">
        <v>1</v>
      </c>
      <c r="K2888" s="25">
        <v>1</v>
      </c>
      <c r="L2888" s="25">
        <f t="shared" si="464"/>
        <v>0</v>
      </c>
      <c r="M2888" s="25" t="s">
        <v>4902</v>
      </c>
      <c r="N2888" s="34">
        <v>45927</v>
      </c>
      <c r="O2888" s="41">
        <v>28735.7</v>
      </c>
      <c r="P2888" s="25" t="s">
        <v>1034</v>
      </c>
      <c r="Q2888" s="25">
        <v>58156228885</v>
      </c>
      <c r="R2888" s="25" t="s">
        <v>41</v>
      </c>
      <c r="S2888" s="3">
        <v>-20</v>
      </c>
      <c r="T2888" s="42"/>
      <c r="U2888" s="25" t="s">
        <v>321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3704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3706</v>
      </c>
      <c r="I2889" s="25" t="s">
        <v>4234</v>
      </c>
      <c r="J2889" s="25">
        <v>1</v>
      </c>
      <c r="K2889" s="25">
        <v>1</v>
      </c>
      <c r="L2889" s="25">
        <f t="shared" si="464"/>
        <v>0</v>
      </c>
      <c r="M2889" s="25" t="s">
        <v>4905</v>
      </c>
      <c r="N2889" s="34">
        <v>45933</v>
      </c>
      <c r="O2889" s="41">
        <v>49186.25</v>
      </c>
      <c r="P2889" s="25" t="s">
        <v>31</v>
      </c>
      <c r="Q2889" s="25" t="s">
        <v>2078</v>
      </c>
      <c r="R2889" s="25" t="s">
        <v>849</v>
      </c>
      <c r="S2889" s="3">
        <v>-20</v>
      </c>
      <c r="T2889" s="42"/>
      <c r="U2889" s="25" t="s">
        <v>321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3704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373</v>
      </c>
      <c r="I2890" s="25" t="s">
        <v>4138</v>
      </c>
      <c r="J2890" s="25">
        <v>1</v>
      </c>
      <c r="K2890" s="25">
        <v>1</v>
      </c>
      <c r="L2890" s="25">
        <f t="shared" si="464"/>
        <v>0</v>
      </c>
      <c r="M2890" s="25" t="s">
        <v>4905</v>
      </c>
      <c r="N2890" s="34">
        <v>45933</v>
      </c>
      <c r="O2890" s="41">
        <v>24277.5</v>
      </c>
      <c r="P2890" s="25" t="s">
        <v>31</v>
      </c>
      <c r="Q2890" s="25" t="s">
        <v>2078</v>
      </c>
      <c r="R2890" s="25" t="s">
        <v>849</v>
      </c>
      <c r="S2890" s="3">
        <v>-20</v>
      </c>
      <c r="T2890" s="42"/>
      <c r="U2890" s="25" t="s">
        <v>321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3704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3707</v>
      </c>
      <c r="I2891" s="25" t="s">
        <v>4235</v>
      </c>
      <c r="J2891" s="25">
        <v>1</v>
      </c>
      <c r="K2891" s="25">
        <v>1</v>
      </c>
      <c r="L2891" s="25">
        <f t="shared" si="464"/>
        <v>0</v>
      </c>
      <c r="M2891" s="25" t="s">
        <v>4942</v>
      </c>
      <c r="N2891" s="34">
        <v>45927</v>
      </c>
      <c r="O2891" s="41">
        <v>45632.97</v>
      </c>
      <c r="P2891" s="25" t="s">
        <v>277</v>
      </c>
      <c r="Q2891" s="25">
        <v>58156228815</v>
      </c>
      <c r="R2891" s="25" t="s">
        <v>41</v>
      </c>
      <c r="S2891" s="3">
        <v>-20</v>
      </c>
      <c r="T2891" s="42"/>
      <c r="U2891" s="25" t="s">
        <v>321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3704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3708</v>
      </c>
      <c r="I2892" s="25" t="s">
        <v>4236</v>
      </c>
      <c r="J2892" s="25">
        <v>1</v>
      </c>
      <c r="K2892" s="25">
        <v>1</v>
      </c>
      <c r="L2892" s="25">
        <f t="shared" si="464"/>
        <v>0</v>
      </c>
      <c r="M2892" s="25" t="s">
        <v>4949</v>
      </c>
      <c r="N2892" s="34">
        <v>45938</v>
      </c>
      <c r="O2892" s="41">
        <v>23257.8</v>
      </c>
      <c r="P2892" s="25" t="s">
        <v>255</v>
      </c>
      <c r="Q2892" s="25" t="s">
        <v>637</v>
      </c>
      <c r="R2892" s="25" t="s">
        <v>849</v>
      </c>
      <c r="S2892" s="3">
        <v>-20</v>
      </c>
      <c r="T2892" s="42"/>
      <c r="U2892" s="25" t="s">
        <v>321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3704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3709</v>
      </c>
      <c r="I2893" s="25" t="s">
        <v>4237</v>
      </c>
      <c r="J2893" s="25">
        <v>1</v>
      </c>
      <c r="K2893" s="25">
        <v>1</v>
      </c>
      <c r="L2893" s="25">
        <f t="shared" si="464"/>
        <v>0</v>
      </c>
      <c r="M2893" s="25" t="s">
        <v>4949</v>
      </c>
      <c r="N2893" s="34">
        <v>45938</v>
      </c>
      <c r="O2893" s="41">
        <v>23257.8</v>
      </c>
      <c r="P2893" s="25" t="s">
        <v>255</v>
      </c>
      <c r="Q2893" s="25" t="s">
        <v>637</v>
      </c>
      <c r="R2893" s="25" t="s">
        <v>849</v>
      </c>
      <c r="S2893" s="3">
        <v>-20</v>
      </c>
      <c r="T2893" s="42"/>
      <c r="U2893" s="25" t="s">
        <v>321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3704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3710</v>
      </c>
      <c r="I2894" s="25" t="s">
        <v>4238</v>
      </c>
      <c r="J2894" s="25">
        <v>1</v>
      </c>
      <c r="K2894" s="25">
        <v>1</v>
      </c>
      <c r="L2894" s="25">
        <f t="shared" si="464"/>
        <v>0</v>
      </c>
      <c r="M2894" s="25" t="s">
        <v>4949</v>
      </c>
      <c r="N2894" s="34">
        <v>45938</v>
      </c>
      <c r="O2894" s="41">
        <v>56710.8</v>
      </c>
      <c r="P2894" s="25" t="s">
        <v>255</v>
      </c>
      <c r="Q2894" s="25" t="s">
        <v>637</v>
      </c>
      <c r="R2894" s="25" t="s">
        <v>849</v>
      </c>
      <c r="S2894" s="3">
        <v>-20</v>
      </c>
      <c r="T2894" s="42"/>
      <c r="U2894" s="25" t="s">
        <v>321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3704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373</v>
      </c>
      <c r="I2895" s="25" t="s">
        <v>4138</v>
      </c>
      <c r="J2895" s="25">
        <v>1</v>
      </c>
      <c r="K2895" s="25">
        <v>1</v>
      </c>
      <c r="L2895" s="25">
        <f t="shared" si="464"/>
        <v>0</v>
      </c>
      <c r="M2895" s="25" t="s">
        <v>3731</v>
      </c>
      <c r="N2895" s="34">
        <v>45926</v>
      </c>
      <c r="O2895" s="41">
        <v>24277.25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42"/>
      <c r="U2895" s="25" t="s">
        <v>321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3704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753</v>
      </c>
      <c r="I2896" s="25" t="s">
        <v>4142</v>
      </c>
      <c r="J2896" s="25">
        <v>1</v>
      </c>
      <c r="K2896" s="25">
        <v>1</v>
      </c>
      <c r="L2896" s="25">
        <f t="shared" si="464"/>
        <v>0</v>
      </c>
      <c r="M2896" s="25" t="s">
        <v>3731</v>
      </c>
      <c r="N2896" s="34">
        <v>45926</v>
      </c>
      <c r="O2896" s="41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42"/>
      <c r="U2896" s="25" t="s">
        <v>321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3704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756</v>
      </c>
      <c r="I2897" s="25" t="s">
        <v>4143</v>
      </c>
      <c r="J2897" s="25">
        <v>1</v>
      </c>
      <c r="K2897" s="25">
        <v>1</v>
      </c>
      <c r="L2897" s="25">
        <f t="shared" si="464"/>
        <v>0</v>
      </c>
      <c r="M2897" s="25" t="s">
        <v>3731</v>
      </c>
      <c r="N2897" s="34">
        <v>45926</v>
      </c>
      <c r="O2897" s="41">
        <v>25901.75</v>
      </c>
      <c r="P2897" s="25" t="s">
        <v>31</v>
      </c>
      <c r="Q2897" s="25" t="s">
        <v>2078</v>
      </c>
      <c r="R2897" s="25" t="s">
        <v>638</v>
      </c>
      <c r="S2897" s="3">
        <v>-20</v>
      </c>
      <c r="T2897" s="42"/>
      <c r="U2897" s="25" t="s">
        <v>321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3704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3711</v>
      </c>
      <c r="I2898" s="25" t="s">
        <v>4239</v>
      </c>
      <c r="J2898" s="25">
        <v>1</v>
      </c>
      <c r="K2898" s="25">
        <v>1</v>
      </c>
      <c r="L2898" s="25">
        <f t="shared" si="464"/>
        <v>0</v>
      </c>
      <c r="M2898" s="25" t="s">
        <v>4916</v>
      </c>
      <c r="N2898" s="34">
        <v>45936</v>
      </c>
      <c r="O2898" s="41">
        <v>210337.6</v>
      </c>
      <c r="P2898" s="25" t="s">
        <v>618</v>
      </c>
      <c r="Q2898" s="25">
        <v>58156534575</v>
      </c>
      <c r="R2898" s="25" t="s">
        <v>41</v>
      </c>
      <c r="S2898" s="3">
        <v>-80</v>
      </c>
      <c r="T2898" s="42"/>
      <c r="U2898" s="25" t="s">
        <v>321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3704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3712</v>
      </c>
      <c r="I2899" s="25" t="s">
        <v>4240</v>
      </c>
      <c r="J2899" s="25">
        <v>1</v>
      </c>
      <c r="K2899" s="25">
        <v>1</v>
      </c>
      <c r="L2899" s="25">
        <f t="shared" si="464"/>
        <v>0</v>
      </c>
      <c r="M2899" s="25" t="s">
        <v>4916</v>
      </c>
      <c r="N2899" s="34">
        <v>45936</v>
      </c>
      <c r="O2899" s="41">
        <v>39960.800000000003</v>
      </c>
      <c r="P2899" s="25" t="s">
        <v>618</v>
      </c>
      <c r="Q2899" s="25">
        <v>58156534575</v>
      </c>
      <c r="R2899" s="25" t="s">
        <v>41</v>
      </c>
      <c r="S2899" s="3">
        <v>-80</v>
      </c>
      <c r="T2899" s="42"/>
      <c r="U2899" s="25" t="s">
        <v>321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3704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3713</v>
      </c>
      <c r="I2900" s="25" t="s">
        <v>4241</v>
      </c>
      <c r="J2900" s="25">
        <v>1</v>
      </c>
      <c r="K2900" s="25">
        <v>1</v>
      </c>
      <c r="L2900" s="25">
        <f t="shared" si="464"/>
        <v>0</v>
      </c>
      <c r="M2900" s="25" t="s">
        <v>4916</v>
      </c>
      <c r="N2900" s="34">
        <v>45936</v>
      </c>
      <c r="O2900" s="41">
        <v>210337.6</v>
      </c>
      <c r="P2900" s="25" t="s">
        <v>618</v>
      </c>
      <c r="Q2900" s="25">
        <v>58156534575</v>
      </c>
      <c r="R2900" s="25" t="s">
        <v>41</v>
      </c>
      <c r="S2900" s="3">
        <v>-80</v>
      </c>
      <c r="T2900" s="42"/>
      <c r="U2900" s="25" t="s">
        <v>321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3704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3714</v>
      </c>
      <c r="I2901" s="25" t="s">
        <v>4242</v>
      </c>
      <c r="J2901" s="25">
        <v>1</v>
      </c>
      <c r="K2901" s="25">
        <v>1</v>
      </c>
      <c r="L2901" s="25">
        <f t="shared" si="464"/>
        <v>0</v>
      </c>
      <c r="M2901" s="25" t="s">
        <v>4916</v>
      </c>
      <c r="N2901" s="34">
        <v>45936</v>
      </c>
      <c r="O2901" s="41">
        <v>210337.6</v>
      </c>
      <c r="P2901" s="25" t="s">
        <v>618</v>
      </c>
      <c r="Q2901" s="25">
        <v>58156534575</v>
      </c>
      <c r="R2901" s="25" t="s">
        <v>41</v>
      </c>
      <c r="S2901" s="3">
        <v>-80</v>
      </c>
      <c r="T2901" s="42"/>
      <c r="U2901" s="25" t="s">
        <v>321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3704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3715</v>
      </c>
      <c r="I2902" s="25" t="s">
        <v>4243</v>
      </c>
      <c r="J2902" s="25">
        <v>1</v>
      </c>
      <c r="K2902" s="25">
        <v>1</v>
      </c>
      <c r="L2902" s="25">
        <f t="shared" si="464"/>
        <v>0</v>
      </c>
      <c r="M2902" s="25" t="s">
        <v>4888</v>
      </c>
      <c r="N2902" s="34">
        <v>45927</v>
      </c>
      <c r="O2902" s="41">
        <v>8190</v>
      </c>
      <c r="P2902" s="25" t="s">
        <v>622</v>
      </c>
      <c r="Q2902" s="25">
        <v>58156227076</v>
      </c>
      <c r="R2902" s="25" t="s">
        <v>41</v>
      </c>
      <c r="S2902" s="3">
        <v>-80</v>
      </c>
      <c r="T2902" s="42"/>
      <c r="U2902" s="25" t="s">
        <v>321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3704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3716</v>
      </c>
      <c r="I2903" s="25" t="s">
        <v>4244</v>
      </c>
      <c r="J2903" s="25">
        <v>1</v>
      </c>
      <c r="K2903" s="25">
        <v>1</v>
      </c>
      <c r="L2903" s="25">
        <f t="shared" si="464"/>
        <v>0</v>
      </c>
      <c r="M2903" s="25" t="s">
        <v>4888</v>
      </c>
      <c r="N2903" s="34">
        <v>45927</v>
      </c>
      <c r="O2903" s="41">
        <v>8190</v>
      </c>
      <c r="P2903" s="25" t="s">
        <v>622</v>
      </c>
      <c r="Q2903" s="25">
        <v>58156227076</v>
      </c>
      <c r="R2903" s="25" t="s">
        <v>41</v>
      </c>
      <c r="S2903" s="3">
        <v>-80</v>
      </c>
      <c r="T2903" s="42"/>
      <c r="U2903" s="25" t="s">
        <v>321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3704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322</v>
      </c>
      <c r="I2904" s="25" t="s">
        <v>4147</v>
      </c>
      <c r="J2904" s="25">
        <v>1</v>
      </c>
      <c r="K2904" s="25">
        <v>1</v>
      </c>
      <c r="L2904" s="25">
        <f t="shared" si="464"/>
        <v>0</v>
      </c>
      <c r="M2904" s="25" t="s">
        <v>4905</v>
      </c>
      <c r="N2904" s="34">
        <v>45933</v>
      </c>
      <c r="O2904" s="41">
        <v>30504.5</v>
      </c>
      <c r="P2904" s="25" t="s">
        <v>31</v>
      </c>
      <c r="Q2904" s="25" t="s">
        <v>2078</v>
      </c>
      <c r="R2904" s="25" t="s">
        <v>849</v>
      </c>
      <c r="S2904" s="3">
        <v>4</v>
      </c>
      <c r="T2904" s="42"/>
      <c r="U2904" s="25" t="s">
        <v>321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3704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3593</v>
      </c>
      <c r="I2905" s="25" t="s">
        <v>4221</v>
      </c>
      <c r="J2905" s="25">
        <v>1</v>
      </c>
      <c r="K2905" s="25">
        <v>1</v>
      </c>
      <c r="L2905" s="25">
        <f t="shared" si="464"/>
        <v>0</v>
      </c>
      <c r="M2905" s="25" t="s">
        <v>4905</v>
      </c>
      <c r="N2905" s="34">
        <v>45933</v>
      </c>
      <c r="O2905" s="41">
        <v>30504.5</v>
      </c>
      <c r="P2905" s="25" t="s">
        <v>31</v>
      </c>
      <c r="Q2905" s="25" t="s">
        <v>2078</v>
      </c>
      <c r="R2905" s="25" t="s">
        <v>849</v>
      </c>
      <c r="S2905" s="3">
        <v>4</v>
      </c>
      <c r="T2905" s="42"/>
      <c r="U2905" s="25" t="s">
        <v>321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3717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2697</v>
      </c>
      <c r="I2906" s="25" t="s">
        <v>2698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1149</v>
      </c>
      <c r="Q2906" s="25"/>
      <c r="R2906" s="25"/>
      <c r="S2906" s="3">
        <v>-20</v>
      </c>
      <c r="T2906" s="42"/>
      <c r="U2906" s="25" t="s">
        <v>2091</v>
      </c>
      <c r="V2906" s="25" t="str">
        <f>VLOOKUP(P2906,'Customer List'!B:C,2,)</f>
        <v>STOCK</v>
      </c>
      <c r="W2906" s="43" t="s">
        <v>1149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3726</v>
      </c>
      <c r="I2907" s="25" t="s">
        <v>4245</v>
      </c>
      <c r="J2907" s="25">
        <v>1</v>
      </c>
      <c r="K2907" s="25">
        <v>1</v>
      </c>
      <c r="L2907" s="25">
        <f t="shared" si="464"/>
        <v>0</v>
      </c>
      <c r="M2907" s="25" t="s">
        <v>4958</v>
      </c>
      <c r="N2907" s="34">
        <v>45927</v>
      </c>
      <c r="O2907" s="41">
        <v>51502.5</v>
      </c>
      <c r="P2907" s="25" t="s">
        <v>3577</v>
      </c>
      <c r="Q2907" s="25">
        <v>58156233936</v>
      </c>
      <c r="R2907" s="25" t="s">
        <v>41</v>
      </c>
      <c r="S2907" s="3">
        <v>4</v>
      </c>
      <c r="T2907" s="42"/>
      <c r="U2907" s="25" t="s">
        <v>3604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4740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4575</v>
      </c>
      <c r="J2908" s="25">
        <v>2</v>
      </c>
      <c r="K2908" s="25">
        <v>2</v>
      </c>
      <c r="L2908" s="25">
        <f t="shared" si="464"/>
        <v>0</v>
      </c>
      <c r="M2908" s="25" t="s">
        <v>4944</v>
      </c>
      <c r="N2908" s="34">
        <v>45937</v>
      </c>
      <c r="O2908" s="41">
        <v>86444</v>
      </c>
      <c r="P2908" s="25" t="s">
        <v>184</v>
      </c>
      <c r="Q2908" s="25">
        <v>58156566646</v>
      </c>
      <c r="R2908" s="25" t="s">
        <v>41</v>
      </c>
      <c r="S2908" s="3">
        <v>4</v>
      </c>
      <c r="T2908" s="42"/>
      <c r="U2908" s="25" t="s">
        <v>19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3727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3728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4883</v>
      </c>
      <c r="N2909" s="34">
        <v>45927</v>
      </c>
      <c r="O2909" s="41">
        <v>49836.5</v>
      </c>
      <c r="P2909" s="25" t="s">
        <v>2055</v>
      </c>
      <c r="Q2909" s="25">
        <v>58156225665</v>
      </c>
      <c r="R2909" s="25" t="s">
        <v>41</v>
      </c>
      <c r="S2909" s="3">
        <v>-20</v>
      </c>
      <c r="T2909" s="42"/>
      <c r="U2909" s="25" t="s">
        <v>521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3730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2393</v>
      </c>
      <c r="I2910" s="25" t="s">
        <v>4148</v>
      </c>
      <c r="J2910" s="25">
        <v>2</v>
      </c>
      <c r="K2910" s="25">
        <v>2</v>
      </c>
      <c r="L2910" s="25">
        <f t="shared" si="464"/>
        <v>0</v>
      </c>
      <c r="M2910" s="25" t="s">
        <v>4940</v>
      </c>
      <c r="N2910" s="34">
        <v>45934</v>
      </c>
      <c r="O2910" s="41">
        <v>16776</v>
      </c>
      <c r="P2910" s="25" t="s">
        <v>3729</v>
      </c>
      <c r="Q2910" s="25">
        <v>58156475322</v>
      </c>
      <c r="R2910" s="25" t="s">
        <v>41</v>
      </c>
      <c r="S2910" s="3">
        <v>-20</v>
      </c>
      <c r="T2910" s="42"/>
      <c r="U2910" s="25" t="s">
        <v>521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3736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4246</v>
      </c>
      <c r="J2911" s="25">
        <v>1</v>
      </c>
      <c r="K2911" s="25">
        <v>1</v>
      </c>
      <c r="L2911" s="25">
        <f t="shared" si="464"/>
        <v>0</v>
      </c>
      <c r="M2911" s="25" t="s">
        <v>4953</v>
      </c>
      <c r="N2911" s="34">
        <v>45927</v>
      </c>
      <c r="O2911" s="41">
        <v>10578.75</v>
      </c>
      <c r="P2911" s="25" t="s">
        <v>166</v>
      </c>
      <c r="Q2911" s="25">
        <v>58156229353</v>
      </c>
      <c r="R2911" s="25" t="s">
        <v>41</v>
      </c>
      <c r="S2911" s="3">
        <v>4</v>
      </c>
      <c r="T2911" s="42"/>
      <c r="U2911" s="25" t="s">
        <v>19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3736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4247</v>
      </c>
      <c r="J2912" s="25">
        <v>1</v>
      </c>
      <c r="K2912" s="25">
        <v>1</v>
      </c>
      <c r="L2912" s="25">
        <f t="shared" si="464"/>
        <v>0</v>
      </c>
      <c r="M2912" s="25" t="s">
        <v>4945</v>
      </c>
      <c r="N2912" s="34">
        <v>45927</v>
      </c>
      <c r="O2912" s="41">
        <v>23327.5</v>
      </c>
      <c r="P2912" s="25" t="s">
        <v>619</v>
      </c>
      <c r="Q2912" s="25">
        <v>58156229110</v>
      </c>
      <c r="R2912" s="25" t="s">
        <v>41</v>
      </c>
      <c r="S2912" s="3">
        <v>4</v>
      </c>
      <c r="T2912" s="42"/>
      <c r="U2912" s="25" t="s">
        <v>19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3736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4248</v>
      </c>
      <c r="J2913" s="25">
        <v>2</v>
      </c>
      <c r="K2913" s="25">
        <v>2</v>
      </c>
      <c r="L2913" s="25">
        <f t="shared" si="464"/>
        <v>0</v>
      </c>
      <c r="M2913" s="25" t="s">
        <v>4955</v>
      </c>
      <c r="N2913" s="34">
        <v>45927</v>
      </c>
      <c r="O2913" s="41">
        <v>36828</v>
      </c>
      <c r="P2913" s="25" t="s">
        <v>2052</v>
      </c>
      <c r="Q2913" s="25">
        <v>58156227345</v>
      </c>
      <c r="R2913" s="25" t="s">
        <v>41</v>
      </c>
      <c r="S2913" s="3">
        <v>4</v>
      </c>
      <c r="T2913" s="42"/>
      <c r="U2913" s="25" t="s">
        <v>19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3736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4249</v>
      </c>
      <c r="J2914" s="25">
        <v>1</v>
      </c>
      <c r="K2914" s="25">
        <v>1</v>
      </c>
      <c r="L2914" s="25">
        <f t="shared" si="464"/>
        <v>0</v>
      </c>
      <c r="M2914" s="25" t="s">
        <v>4874</v>
      </c>
      <c r="N2914" s="34">
        <v>45936</v>
      </c>
      <c r="O2914" s="41">
        <v>3324.75</v>
      </c>
      <c r="P2914" s="25" t="s">
        <v>229</v>
      </c>
      <c r="Q2914" s="25">
        <v>58156536115</v>
      </c>
      <c r="R2914" s="25" t="s">
        <v>41</v>
      </c>
      <c r="S2914" s="3">
        <v>4</v>
      </c>
      <c r="T2914" s="42"/>
      <c r="U2914" s="25" t="s">
        <v>19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3736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4061</v>
      </c>
      <c r="J2915" s="25">
        <v>1</v>
      </c>
      <c r="K2915" s="25">
        <v>1</v>
      </c>
      <c r="L2915" s="25">
        <f t="shared" si="464"/>
        <v>0</v>
      </c>
      <c r="M2915" s="25" t="s">
        <v>4889</v>
      </c>
      <c r="N2915" s="34">
        <v>45927</v>
      </c>
      <c r="O2915" s="41">
        <v>4515</v>
      </c>
      <c r="P2915" s="25" t="s">
        <v>622</v>
      </c>
      <c r="Q2915" s="25">
        <v>58156227076</v>
      </c>
      <c r="R2915" s="25" t="s">
        <v>41</v>
      </c>
      <c r="S2915" s="3">
        <v>4</v>
      </c>
      <c r="T2915" s="42"/>
      <c r="U2915" s="25" t="s">
        <v>19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3736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4250</v>
      </c>
      <c r="J2916" s="25">
        <v>1</v>
      </c>
      <c r="K2916" s="25">
        <v>1</v>
      </c>
      <c r="L2916" s="25">
        <f t="shared" si="464"/>
        <v>0</v>
      </c>
      <c r="M2916" s="25" t="s">
        <v>4897</v>
      </c>
      <c r="N2916" s="34">
        <v>45927</v>
      </c>
      <c r="O2916" s="41">
        <v>28774.2</v>
      </c>
      <c r="P2916" s="25" t="s">
        <v>888</v>
      </c>
      <c r="Q2916" s="25">
        <v>58156225400</v>
      </c>
      <c r="R2916" s="25" t="s">
        <v>41</v>
      </c>
      <c r="S2916" s="3">
        <v>4</v>
      </c>
      <c r="T2916" s="42"/>
      <c r="U2916" s="25" t="s">
        <v>19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3736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4251</v>
      </c>
      <c r="J2917" s="25">
        <v>1</v>
      </c>
      <c r="K2917" s="25">
        <v>1</v>
      </c>
      <c r="L2917" s="25">
        <f t="shared" si="464"/>
        <v>0</v>
      </c>
      <c r="M2917" s="25" t="s">
        <v>4953</v>
      </c>
      <c r="N2917" s="34">
        <v>45927</v>
      </c>
      <c r="O2917" s="41">
        <v>17732</v>
      </c>
      <c r="P2917" s="25" t="s">
        <v>166</v>
      </c>
      <c r="Q2917" s="25">
        <v>58156229353</v>
      </c>
      <c r="R2917" s="25" t="s">
        <v>41</v>
      </c>
      <c r="S2917" s="3">
        <v>4</v>
      </c>
      <c r="T2917" s="42"/>
      <c r="U2917" s="25" t="s">
        <v>19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3736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4252</v>
      </c>
      <c r="J2918" s="25">
        <v>1</v>
      </c>
      <c r="K2918" s="25">
        <v>1</v>
      </c>
      <c r="L2918" s="25">
        <f t="shared" si="464"/>
        <v>0</v>
      </c>
      <c r="M2918" s="25" t="s">
        <v>4953</v>
      </c>
      <c r="N2918" s="34">
        <v>45927</v>
      </c>
      <c r="O2918" s="41">
        <v>10175.75</v>
      </c>
      <c r="P2918" s="25" t="s">
        <v>166</v>
      </c>
      <c r="Q2918" s="25">
        <v>58156229353</v>
      </c>
      <c r="R2918" s="25" t="s">
        <v>41</v>
      </c>
      <c r="S2918" s="3">
        <v>4</v>
      </c>
      <c r="T2918" s="42"/>
      <c r="U2918" s="25" t="s">
        <v>19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3736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4253</v>
      </c>
      <c r="J2919" s="25">
        <v>1</v>
      </c>
      <c r="K2919" s="25">
        <v>1</v>
      </c>
      <c r="L2919" s="25">
        <f t="shared" si="464"/>
        <v>0</v>
      </c>
      <c r="M2919" s="25" t="s">
        <v>4930</v>
      </c>
      <c r="N2919" s="34">
        <v>45929</v>
      </c>
      <c r="O2919" s="41">
        <v>4180</v>
      </c>
      <c r="P2919" s="25" t="s">
        <v>214</v>
      </c>
      <c r="Q2919" s="25" t="s">
        <v>2002</v>
      </c>
      <c r="R2919" s="25" t="s">
        <v>2002</v>
      </c>
      <c r="S2919" s="3">
        <v>4</v>
      </c>
      <c r="T2919" s="42"/>
      <c r="U2919" s="25" t="s">
        <v>19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3736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4254</v>
      </c>
      <c r="J2920" s="25">
        <v>1</v>
      </c>
      <c r="K2920" s="25">
        <v>1</v>
      </c>
      <c r="L2920" s="25">
        <f t="shared" si="464"/>
        <v>0</v>
      </c>
      <c r="M2920" s="25" t="s">
        <v>4937</v>
      </c>
      <c r="N2920" s="34">
        <v>45927</v>
      </c>
      <c r="O2920" s="41">
        <v>40157.4</v>
      </c>
      <c r="P2920" s="25" t="s">
        <v>192</v>
      </c>
      <c r="Q2920" s="25" t="s">
        <v>3733</v>
      </c>
      <c r="R2920" s="25" t="s">
        <v>41</v>
      </c>
      <c r="S2920" s="3">
        <v>4</v>
      </c>
      <c r="T2920" s="42"/>
      <c r="U2920" s="25" t="s">
        <v>19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3736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4255</v>
      </c>
      <c r="J2921" s="25">
        <v>1</v>
      </c>
      <c r="K2921" s="25">
        <v>1</v>
      </c>
      <c r="L2921" s="25">
        <f t="shared" si="464"/>
        <v>0</v>
      </c>
      <c r="M2921" s="25" t="s">
        <v>4875</v>
      </c>
      <c r="N2921" s="34">
        <v>45927</v>
      </c>
      <c r="O2921" s="41">
        <v>33858</v>
      </c>
      <c r="P2921" s="25" t="s">
        <v>243</v>
      </c>
      <c r="Q2921" s="25">
        <v>58156233800</v>
      </c>
      <c r="R2921" s="25" t="s">
        <v>41</v>
      </c>
      <c r="S2921" s="3">
        <v>4</v>
      </c>
      <c r="T2921" s="42"/>
      <c r="U2921" s="25" t="s">
        <v>19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3736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3960</v>
      </c>
      <c r="J2922" s="25">
        <v>2</v>
      </c>
      <c r="K2922" s="25">
        <v>2</v>
      </c>
      <c r="L2922" s="25">
        <f t="shared" si="464"/>
        <v>0</v>
      </c>
      <c r="M2922" s="25" t="s">
        <v>4937</v>
      </c>
      <c r="N2922" s="34">
        <v>45927</v>
      </c>
      <c r="O2922" s="41">
        <v>13912.8</v>
      </c>
      <c r="P2922" s="25" t="s">
        <v>192</v>
      </c>
      <c r="Q2922" s="25" t="s">
        <v>3733</v>
      </c>
      <c r="R2922" s="25" t="s">
        <v>41</v>
      </c>
      <c r="S2922" s="3">
        <v>4</v>
      </c>
      <c r="T2922" s="42"/>
      <c r="U2922" s="25" t="s">
        <v>19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3736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4256</v>
      </c>
      <c r="J2923" s="25">
        <v>1</v>
      </c>
      <c r="K2923" s="25">
        <v>1</v>
      </c>
      <c r="L2923" s="25">
        <f t="shared" si="464"/>
        <v>0</v>
      </c>
      <c r="M2923" s="25" t="s">
        <v>4938</v>
      </c>
      <c r="N2923" s="34">
        <v>45927</v>
      </c>
      <c r="O2923" s="41">
        <v>11067</v>
      </c>
      <c r="P2923" s="25" t="s">
        <v>192</v>
      </c>
      <c r="Q2923" s="25" t="s">
        <v>3733</v>
      </c>
      <c r="R2923" s="25" t="s">
        <v>41</v>
      </c>
      <c r="S2923" s="3">
        <v>4</v>
      </c>
      <c r="T2923" s="42"/>
      <c r="U2923" s="25" t="s">
        <v>19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3736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4257</v>
      </c>
      <c r="J2924" s="25">
        <v>1</v>
      </c>
      <c r="K2924" s="25">
        <v>1</v>
      </c>
      <c r="L2924" s="25">
        <f t="shared" si="464"/>
        <v>0</v>
      </c>
      <c r="M2924" s="25" t="s">
        <v>4929</v>
      </c>
      <c r="N2924" s="34">
        <v>45929</v>
      </c>
      <c r="O2924" s="41">
        <v>6175</v>
      </c>
      <c r="P2924" s="25" t="s">
        <v>214</v>
      </c>
      <c r="Q2924" s="25" t="s">
        <v>2002</v>
      </c>
      <c r="R2924" s="25" t="s">
        <v>2002</v>
      </c>
      <c r="S2924" s="3">
        <v>4</v>
      </c>
      <c r="T2924" s="42"/>
      <c r="U2924" s="25" t="s">
        <v>19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3736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4258</v>
      </c>
      <c r="J2925" s="25">
        <v>1</v>
      </c>
      <c r="K2925" s="25">
        <v>1</v>
      </c>
      <c r="L2925" s="25">
        <f t="shared" si="464"/>
        <v>0</v>
      </c>
      <c r="M2925" s="25" t="s">
        <v>4904</v>
      </c>
      <c r="N2925" s="34">
        <v>45929</v>
      </c>
      <c r="O2925" s="41">
        <v>20691</v>
      </c>
      <c r="P2925" s="25" t="s">
        <v>17</v>
      </c>
      <c r="Q2925" s="25" t="s">
        <v>2078</v>
      </c>
      <c r="R2925" s="25" t="s">
        <v>638</v>
      </c>
      <c r="S2925" s="3">
        <v>4</v>
      </c>
      <c r="T2925" s="42"/>
      <c r="U2925" s="25" t="s">
        <v>19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3736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4259</v>
      </c>
      <c r="J2926" s="25">
        <v>1</v>
      </c>
      <c r="K2926" s="25">
        <v>1</v>
      </c>
      <c r="L2926" s="25">
        <f t="shared" si="464"/>
        <v>0</v>
      </c>
      <c r="M2926" s="25" t="s">
        <v>4874</v>
      </c>
      <c r="N2926" s="34">
        <v>45936</v>
      </c>
      <c r="O2926" s="41">
        <v>19142.5</v>
      </c>
      <c r="P2926" s="25" t="s">
        <v>229</v>
      </c>
      <c r="Q2926" s="25">
        <v>58156536115</v>
      </c>
      <c r="R2926" s="25" t="s">
        <v>41</v>
      </c>
      <c r="S2926" s="3">
        <v>4</v>
      </c>
      <c r="T2926" s="42"/>
      <c r="U2926" s="25" t="s">
        <v>19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3736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4260</v>
      </c>
      <c r="J2927" s="25">
        <v>1</v>
      </c>
      <c r="K2927" s="25">
        <v>1</v>
      </c>
      <c r="L2927" s="25">
        <f t="shared" si="464"/>
        <v>0</v>
      </c>
      <c r="M2927" s="25" t="s">
        <v>4875</v>
      </c>
      <c r="N2927" s="34">
        <v>45927</v>
      </c>
      <c r="O2927" s="41">
        <v>31635</v>
      </c>
      <c r="P2927" s="25" t="s">
        <v>243</v>
      </c>
      <c r="Q2927" s="25">
        <v>58156233800</v>
      </c>
      <c r="R2927" s="25" t="s">
        <v>41</v>
      </c>
      <c r="S2927" s="3">
        <v>4</v>
      </c>
      <c r="T2927" s="42"/>
      <c r="U2927" s="25" t="s">
        <v>19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3736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4261</v>
      </c>
      <c r="J2928" s="25">
        <v>2</v>
      </c>
      <c r="K2928" s="25">
        <v>2</v>
      </c>
      <c r="L2928" s="25">
        <f t="shared" si="464"/>
        <v>0</v>
      </c>
      <c r="M2928" s="25" t="s">
        <v>4937</v>
      </c>
      <c r="N2928" s="34">
        <v>45927</v>
      </c>
      <c r="O2928" s="41">
        <v>13912.8</v>
      </c>
      <c r="P2928" s="25" t="s">
        <v>192</v>
      </c>
      <c r="Q2928" s="25" t="s">
        <v>3733</v>
      </c>
      <c r="R2928" s="25" t="s">
        <v>41</v>
      </c>
      <c r="S2928" s="3">
        <v>4</v>
      </c>
      <c r="T2928" s="42"/>
      <c r="U2928" s="25" t="s">
        <v>19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3736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4262</v>
      </c>
      <c r="J2929" s="25">
        <v>1</v>
      </c>
      <c r="K2929" s="25">
        <v>1</v>
      </c>
      <c r="L2929" s="25">
        <f t="shared" si="464"/>
        <v>0</v>
      </c>
      <c r="M2929" s="25" t="s">
        <v>4951</v>
      </c>
      <c r="N2929" s="34">
        <v>45927</v>
      </c>
      <c r="O2929" s="41">
        <v>36773.870000000003</v>
      </c>
      <c r="P2929" s="25" t="s">
        <v>166</v>
      </c>
      <c r="Q2929" s="25">
        <v>58156229353</v>
      </c>
      <c r="R2929" s="25" t="s">
        <v>41</v>
      </c>
      <c r="S2929" s="3">
        <v>4</v>
      </c>
      <c r="T2929" s="42"/>
      <c r="U2929" s="25" t="s">
        <v>19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3736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4263</v>
      </c>
      <c r="J2930" s="25">
        <v>1</v>
      </c>
      <c r="K2930" s="25">
        <v>1</v>
      </c>
      <c r="L2930" s="25">
        <f t="shared" si="464"/>
        <v>0</v>
      </c>
      <c r="M2930" s="25" t="s">
        <v>4897</v>
      </c>
      <c r="N2930" s="34">
        <v>45927</v>
      </c>
      <c r="O2930" s="41">
        <v>30776.799999999999</v>
      </c>
      <c r="P2930" s="25" t="s">
        <v>888</v>
      </c>
      <c r="Q2930" s="25">
        <v>58156225400</v>
      </c>
      <c r="R2930" s="25" t="s">
        <v>41</v>
      </c>
      <c r="S2930" s="3">
        <v>4</v>
      </c>
      <c r="T2930" s="42"/>
      <c r="U2930" s="25" t="s">
        <v>19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3736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4264</v>
      </c>
      <c r="J2931" s="25">
        <v>1</v>
      </c>
      <c r="K2931" s="25">
        <v>1</v>
      </c>
      <c r="L2931" s="25">
        <f t="shared" si="464"/>
        <v>0</v>
      </c>
      <c r="M2931" s="25" t="s">
        <v>4938</v>
      </c>
      <c r="N2931" s="34">
        <v>45927</v>
      </c>
      <c r="O2931" s="41">
        <v>11067</v>
      </c>
      <c r="P2931" s="25" t="s">
        <v>192</v>
      </c>
      <c r="Q2931" s="25" t="s">
        <v>3733</v>
      </c>
      <c r="R2931" s="25" t="s">
        <v>41</v>
      </c>
      <c r="S2931" s="3">
        <v>4</v>
      </c>
      <c r="T2931" s="42"/>
      <c r="U2931" s="25" t="s">
        <v>19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3736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4265</v>
      </c>
      <c r="J2932" s="25">
        <v>1</v>
      </c>
      <c r="K2932" s="25">
        <v>1</v>
      </c>
      <c r="L2932" s="25">
        <f t="shared" si="464"/>
        <v>0</v>
      </c>
      <c r="M2932" s="25" t="s">
        <v>4930</v>
      </c>
      <c r="N2932" s="34">
        <v>45929</v>
      </c>
      <c r="O2932" s="41">
        <v>4750</v>
      </c>
      <c r="P2932" s="25" t="s">
        <v>214</v>
      </c>
      <c r="Q2932" s="25" t="s">
        <v>2002</v>
      </c>
      <c r="R2932" s="25" t="s">
        <v>2002</v>
      </c>
      <c r="S2932" s="3">
        <v>4</v>
      </c>
      <c r="T2932" s="42"/>
      <c r="U2932" s="25" t="s">
        <v>19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3736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4093</v>
      </c>
      <c r="J2933" s="25">
        <v>1</v>
      </c>
      <c r="K2933" s="25">
        <v>1</v>
      </c>
      <c r="L2933" s="25">
        <f t="shared" si="464"/>
        <v>0</v>
      </c>
      <c r="M2933" s="25" t="s">
        <v>4922</v>
      </c>
      <c r="N2933" s="34">
        <v>45927</v>
      </c>
      <c r="O2933" s="41">
        <v>34526</v>
      </c>
      <c r="P2933" s="25" t="s">
        <v>3721</v>
      </c>
      <c r="Q2933" s="25" t="s">
        <v>3734</v>
      </c>
      <c r="R2933" s="25" t="s">
        <v>41</v>
      </c>
      <c r="S2933" s="3">
        <v>4</v>
      </c>
      <c r="T2933" s="42"/>
      <c r="U2933" s="25" t="s">
        <v>19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3736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4266</v>
      </c>
      <c r="J2934" s="25">
        <v>1</v>
      </c>
      <c r="K2934" s="25">
        <v>1</v>
      </c>
      <c r="L2934" s="25">
        <f t="shared" si="464"/>
        <v>0</v>
      </c>
      <c r="M2934" s="25" t="s">
        <v>4923</v>
      </c>
      <c r="N2934" s="34">
        <v>45929</v>
      </c>
      <c r="O2934" s="41">
        <v>29574</v>
      </c>
      <c r="P2934" s="25" t="s">
        <v>3722</v>
      </c>
      <c r="Q2934" s="25" t="s">
        <v>2078</v>
      </c>
      <c r="R2934" s="25" t="s">
        <v>849</v>
      </c>
      <c r="S2934" s="3">
        <v>4</v>
      </c>
      <c r="T2934" s="42"/>
      <c r="U2934" s="25" t="s">
        <v>19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3736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4267</v>
      </c>
      <c r="J2935" s="25">
        <v>1</v>
      </c>
      <c r="K2935" s="25">
        <v>1</v>
      </c>
      <c r="L2935" s="25">
        <f t="shared" si="464"/>
        <v>0</v>
      </c>
      <c r="M2935" s="25" t="s">
        <v>4938</v>
      </c>
      <c r="N2935" s="34">
        <v>45927</v>
      </c>
      <c r="O2935" s="41">
        <v>40157.4</v>
      </c>
      <c r="P2935" s="25" t="s">
        <v>192</v>
      </c>
      <c r="Q2935" s="25" t="s">
        <v>3733</v>
      </c>
      <c r="R2935" s="25" t="s">
        <v>41</v>
      </c>
      <c r="S2935" s="3">
        <v>4</v>
      </c>
      <c r="T2935" s="42"/>
      <c r="U2935" s="25" t="s">
        <v>19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3736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4268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4874</v>
      </c>
      <c r="N2936" s="34">
        <v>45936</v>
      </c>
      <c r="O2936" s="41">
        <v>22668.75</v>
      </c>
      <c r="P2936" s="25" t="s">
        <v>229</v>
      </c>
      <c r="Q2936" s="25">
        <v>58156536115</v>
      </c>
      <c r="R2936" s="25" t="s">
        <v>41</v>
      </c>
      <c r="S2936" s="3">
        <v>4</v>
      </c>
      <c r="T2936" s="42"/>
      <c r="U2936" s="25" t="s">
        <v>19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3736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4269</v>
      </c>
      <c r="J2937" s="25">
        <v>1</v>
      </c>
      <c r="K2937" s="25">
        <v>1</v>
      </c>
      <c r="L2937" s="25">
        <f t="shared" si="479"/>
        <v>0</v>
      </c>
      <c r="M2937" s="25" t="s">
        <v>4951</v>
      </c>
      <c r="N2937" s="34">
        <v>45938</v>
      </c>
      <c r="O2937" s="41">
        <v>43993.87</v>
      </c>
      <c r="P2937" s="25" t="s">
        <v>255</v>
      </c>
      <c r="Q2937" s="25" t="s">
        <v>637</v>
      </c>
      <c r="R2937" s="25" t="s">
        <v>849</v>
      </c>
      <c r="S2937" s="3">
        <v>4</v>
      </c>
      <c r="T2937" s="42"/>
      <c r="U2937" s="25" t="s">
        <v>19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3736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3964</v>
      </c>
      <c r="J2938" s="25">
        <v>1</v>
      </c>
      <c r="K2938" s="25">
        <v>1</v>
      </c>
      <c r="L2938" s="25">
        <f t="shared" si="479"/>
        <v>0</v>
      </c>
      <c r="M2938" s="25" t="s">
        <v>4953</v>
      </c>
      <c r="N2938" s="34">
        <v>45927</v>
      </c>
      <c r="O2938" s="41">
        <v>7254</v>
      </c>
      <c r="P2938" s="25" t="s">
        <v>166</v>
      </c>
      <c r="Q2938" s="25">
        <v>58156229353</v>
      </c>
      <c r="R2938" s="25" t="s">
        <v>41</v>
      </c>
      <c r="S2938" s="3">
        <v>4</v>
      </c>
      <c r="T2938" s="42"/>
      <c r="U2938" s="25" t="s">
        <v>19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3736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4270</v>
      </c>
      <c r="J2939" s="25">
        <v>1</v>
      </c>
      <c r="K2939" s="25">
        <v>1</v>
      </c>
      <c r="L2939" s="25">
        <f t="shared" si="479"/>
        <v>0</v>
      </c>
      <c r="M2939" s="25" t="s">
        <v>4904</v>
      </c>
      <c r="N2939" s="34">
        <v>45929</v>
      </c>
      <c r="O2939" s="41">
        <v>33003</v>
      </c>
      <c r="P2939" s="25" t="s">
        <v>17</v>
      </c>
      <c r="Q2939" s="25" t="s">
        <v>2078</v>
      </c>
      <c r="R2939" s="25" t="s">
        <v>638</v>
      </c>
      <c r="S2939" s="3">
        <v>4</v>
      </c>
      <c r="T2939" s="42"/>
      <c r="U2939" s="25" t="s">
        <v>19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3736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4271</v>
      </c>
      <c r="J2940" s="25">
        <v>1</v>
      </c>
      <c r="K2940" s="25">
        <v>1</v>
      </c>
      <c r="L2940" s="25">
        <f t="shared" si="479"/>
        <v>0</v>
      </c>
      <c r="M2940" s="25" t="s">
        <v>4923</v>
      </c>
      <c r="N2940" s="34">
        <v>45929</v>
      </c>
      <c r="O2940" s="41">
        <v>32364</v>
      </c>
      <c r="P2940" s="25" t="s">
        <v>3722</v>
      </c>
      <c r="Q2940" s="25" t="s">
        <v>2078</v>
      </c>
      <c r="R2940" s="25" t="s">
        <v>849</v>
      </c>
      <c r="S2940" s="3">
        <v>4</v>
      </c>
      <c r="T2940" s="42"/>
      <c r="U2940" s="25" t="s">
        <v>19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3736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4272</v>
      </c>
      <c r="J2941" s="25">
        <v>1</v>
      </c>
      <c r="K2941" s="25">
        <v>1</v>
      </c>
      <c r="L2941" s="25">
        <f t="shared" si="479"/>
        <v>0</v>
      </c>
      <c r="M2941" s="25" t="s">
        <v>4897</v>
      </c>
      <c r="N2941" s="34">
        <v>45927</v>
      </c>
      <c r="O2941" s="41">
        <v>45849</v>
      </c>
      <c r="P2941" s="25" t="s">
        <v>888</v>
      </c>
      <c r="Q2941" s="25">
        <v>58156225400</v>
      </c>
      <c r="R2941" s="25" t="s">
        <v>41</v>
      </c>
      <c r="S2941" s="3">
        <v>4</v>
      </c>
      <c r="T2941" s="42"/>
      <c r="U2941" s="25" t="s">
        <v>19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3736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4273</v>
      </c>
      <c r="J2942" s="25">
        <v>1</v>
      </c>
      <c r="K2942" s="25">
        <v>1</v>
      </c>
      <c r="L2942" s="25">
        <f t="shared" si="479"/>
        <v>0</v>
      </c>
      <c r="M2942" s="25" t="s">
        <v>4938</v>
      </c>
      <c r="N2942" s="34">
        <v>45927</v>
      </c>
      <c r="O2942" s="41">
        <v>40052</v>
      </c>
      <c r="P2942" s="25" t="s">
        <v>192</v>
      </c>
      <c r="Q2942" s="25" t="s">
        <v>3733</v>
      </c>
      <c r="R2942" s="25" t="s">
        <v>41</v>
      </c>
      <c r="S2942" s="3">
        <v>4</v>
      </c>
      <c r="T2942" s="42"/>
      <c r="U2942" s="25" t="s">
        <v>19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3736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4274</v>
      </c>
      <c r="J2943" s="25">
        <v>1</v>
      </c>
      <c r="K2943" s="25">
        <v>1</v>
      </c>
      <c r="L2943" s="25">
        <f t="shared" si="479"/>
        <v>0</v>
      </c>
      <c r="M2943" s="25" t="s">
        <v>4924</v>
      </c>
      <c r="N2943" s="34">
        <v>45929</v>
      </c>
      <c r="O2943" s="41">
        <v>11857.5</v>
      </c>
      <c r="P2943" s="25" t="s">
        <v>3722</v>
      </c>
      <c r="Q2943" s="25" t="s">
        <v>2078</v>
      </c>
      <c r="R2943" s="25" t="s">
        <v>849</v>
      </c>
      <c r="S2943" s="3">
        <v>4</v>
      </c>
      <c r="T2943" s="42"/>
      <c r="U2943" s="25" t="s">
        <v>19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3736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4275</v>
      </c>
      <c r="J2944" s="25">
        <v>1</v>
      </c>
      <c r="K2944" s="25">
        <v>1</v>
      </c>
      <c r="L2944" s="25">
        <f t="shared" si="479"/>
        <v>0</v>
      </c>
      <c r="M2944" s="25" t="s">
        <v>4874</v>
      </c>
      <c r="N2944" s="34">
        <v>45936</v>
      </c>
      <c r="O2944" s="41">
        <v>12493</v>
      </c>
      <c r="P2944" s="25" t="s">
        <v>229</v>
      </c>
      <c r="Q2944" s="25">
        <v>58156536115</v>
      </c>
      <c r="R2944" s="25" t="s">
        <v>41</v>
      </c>
      <c r="S2944" s="3">
        <v>4</v>
      </c>
      <c r="T2944" s="42"/>
      <c r="U2944" s="25" t="s">
        <v>19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3736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4276</v>
      </c>
      <c r="J2945" s="25">
        <v>1</v>
      </c>
      <c r="K2945" s="25">
        <v>1</v>
      </c>
      <c r="L2945" s="25">
        <f t="shared" si="479"/>
        <v>0</v>
      </c>
      <c r="M2945" s="25" t="s">
        <v>4904</v>
      </c>
      <c r="N2945" s="34">
        <v>45929</v>
      </c>
      <c r="O2945" s="41">
        <v>27616.5</v>
      </c>
      <c r="P2945" s="25" t="s">
        <v>17</v>
      </c>
      <c r="Q2945" s="25" t="s">
        <v>2078</v>
      </c>
      <c r="R2945" s="25" t="s">
        <v>638</v>
      </c>
      <c r="S2945" s="3">
        <v>4</v>
      </c>
      <c r="T2945" s="42"/>
      <c r="U2945" s="25" t="s">
        <v>19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3736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4277</v>
      </c>
      <c r="J2946" s="25">
        <v>1</v>
      </c>
      <c r="K2946" s="25">
        <v>1</v>
      </c>
      <c r="L2946" s="25">
        <f t="shared" si="479"/>
        <v>0</v>
      </c>
      <c r="M2946" s="25" t="s">
        <v>4875</v>
      </c>
      <c r="N2946" s="34">
        <v>45927</v>
      </c>
      <c r="O2946" s="41">
        <v>25051.5</v>
      </c>
      <c r="P2946" s="25" t="s">
        <v>243</v>
      </c>
      <c r="Q2946" s="25">
        <v>58156233800</v>
      </c>
      <c r="R2946" s="25" t="s">
        <v>41</v>
      </c>
      <c r="S2946" s="3">
        <v>4</v>
      </c>
      <c r="T2946" s="42"/>
      <c r="U2946" s="25" t="s">
        <v>19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3736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4278</v>
      </c>
      <c r="J2947" s="25">
        <v>1</v>
      </c>
      <c r="K2947" s="25">
        <v>1</v>
      </c>
      <c r="L2947" s="25">
        <f t="shared" si="479"/>
        <v>0</v>
      </c>
      <c r="M2947" s="25" t="s">
        <v>4929</v>
      </c>
      <c r="N2947" s="34">
        <v>45929</v>
      </c>
      <c r="O2947" s="41">
        <v>14630</v>
      </c>
      <c r="P2947" s="25" t="s">
        <v>214</v>
      </c>
      <c r="Q2947" s="25" t="s">
        <v>2002</v>
      </c>
      <c r="R2947" s="25" t="s">
        <v>2002</v>
      </c>
      <c r="S2947" s="3">
        <v>4</v>
      </c>
      <c r="T2947" s="42"/>
      <c r="U2947" s="25" t="s">
        <v>19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3736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4279</v>
      </c>
      <c r="J2948" s="25">
        <v>2</v>
      </c>
      <c r="K2948" s="25">
        <v>2</v>
      </c>
      <c r="L2948" s="25">
        <f t="shared" si="479"/>
        <v>0</v>
      </c>
      <c r="M2948" s="25" t="s">
        <v>4875</v>
      </c>
      <c r="N2948" s="34">
        <v>45927</v>
      </c>
      <c r="O2948" s="41">
        <v>73359</v>
      </c>
      <c r="P2948" s="25" t="s">
        <v>243</v>
      </c>
      <c r="Q2948" s="25">
        <v>58156233800</v>
      </c>
      <c r="R2948" s="25" t="s">
        <v>41</v>
      </c>
      <c r="S2948" s="3">
        <v>4</v>
      </c>
      <c r="T2948" s="42"/>
      <c r="U2948" s="25" t="s">
        <v>19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3736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4280</v>
      </c>
      <c r="J2949" s="25">
        <v>1</v>
      </c>
      <c r="K2949" s="25">
        <v>1</v>
      </c>
      <c r="L2949" s="25">
        <f t="shared" si="479"/>
        <v>0</v>
      </c>
      <c r="M2949" s="25" t="s">
        <v>4904</v>
      </c>
      <c r="N2949" s="34">
        <v>45929</v>
      </c>
      <c r="O2949" s="41">
        <v>29658.5</v>
      </c>
      <c r="P2949" s="25" t="s">
        <v>17</v>
      </c>
      <c r="Q2949" s="25" t="s">
        <v>2078</v>
      </c>
      <c r="R2949" s="25" t="s">
        <v>638</v>
      </c>
      <c r="S2949" s="3">
        <v>4</v>
      </c>
      <c r="T2949" s="42"/>
      <c r="U2949" s="25" t="s">
        <v>19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3736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4281</v>
      </c>
      <c r="J2950" s="25">
        <v>1</v>
      </c>
      <c r="K2950" s="25">
        <v>1</v>
      </c>
      <c r="L2950" s="25">
        <f t="shared" si="479"/>
        <v>0</v>
      </c>
      <c r="M2950" s="25" t="s">
        <v>4938</v>
      </c>
      <c r="N2950" s="34">
        <v>45927</v>
      </c>
      <c r="O2950" s="41">
        <v>40262.800000000003</v>
      </c>
      <c r="P2950" s="25" t="s">
        <v>192</v>
      </c>
      <c r="Q2950" s="25" t="s">
        <v>3733</v>
      </c>
      <c r="R2950" s="25" t="s">
        <v>41</v>
      </c>
      <c r="S2950" s="3">
        <v>4</v>
      </c>
      <c r="T2950" s="42"/>
      <c r="U2950" s="25" t="s">
        <v>19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3736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4282</v>
      </c>
      <c r="J2951" s="25">
        <v>1</v>
      </c>
      <c r="K2951" s="25">
        <v>1</v>
      </c>
      <c r="L2951" s="25">
        <f t="shared" si="479"/>
        <v>0</v>
      </c>
      <c r="M2951" s="25" t="s">
        <v>4897</v>
      </c>
      <c r="N2951" s="34">
        <v>45927</v>
      </c>
      <c r="O2951" s="41">
        <v>36573.800000000003</v>
      </c>
      <c r="P2951" s="25" t="s">
        <v>888</v>
      </c>
      <c r="Q2951" s="25">
        <v>58156225400</v>
      </c>
      <c r="R2951" s="25" t="s">
        <v>41</v>
      </c>
      <c r="S2951" s="3">
        <v>4</v>
      </c>
      <c r="T2951" s="42"/>
      <c r="U2951" s="25" t="s">
        <v>19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3736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4283</v>
      </c>
      <c r="J2952" s="25">
        <v>1</v>
      </c>
      <c r="K2952" s="25">
        <v>1</v>
      </c>
      <c r="L2952" s="25">
        <f t="shared" si="479"/>
        <v>0</v>
      </c>
      <c r="M2952" s="25" t="s">
        <v>4951</v>
      </c>
      <c r="N2952" s="34">
        <v>45938</v>
      </c>
      <c r="O2952" s="41">
        <v>39084.269999999997</v>
      </c>
      <c r="P2952" s="25" t="s">
        <v>255</v>
      </c>
      <c r="Q2952" s="25" t="s">
        <v>637</v>
      </c>
      <c r="R2952" s="25" t="s">
        <v>849</v>
      </c>
      <c r="S2952" s="3">
        <v>4</v>
      </c>
      <c r="T2952" s="42"/>
      <c r="U2952" s="25" t="s">
        <v>19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3736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4284</v>
      </c>
      <c r="J2953" s="25">
        <v>1</v>
      </c>
      <c r="K2953" s="25">
        <v>1</v>
      </c>
      <c r="L2953" s="25">
        <f t="shared" si="479"/>
        <v>0</v>
      </c>
      <c r="M2953" s="25" t="s">
        <v>4904</v>
      </c>
      <c r="N2953" s="34">
        <v>45929</v>
      </c>
      <c r="O2953" s="41">
        <v>33858</v>
      </c>
      <c r="P2953" s="25" t="s">
        <v>17</v>
      </c>
      <c r="Q2953" s="25" t="s">
        <v>2078</v>
      </c>
      <c r="R2953" s="25" t="s">
        <v>638</v>
      </c>
      <c r="S2953" s="3">
        <v>4</v>
      </c>
      <c r="T2953" s="42"/>
      <c r="U2953" s="25" t="s">
        <v>19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3736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4285</v>
      </c>
      <c r="J2954" s="25">
        <v>1</v>
      </c>
      <c r="K2954" s="25">
        <v>1</v>
      </c>
      <c r="L2954" s="25">
        <f t="shared" si="479"/>
        <v>0</v>
      </c>
      <c r="M2954" s="25" t="s">
        <v>4874</v>
      </c>
      <c r="N2954" s="34">
        <v>45936</v>
      </c>
      <c r="O2954" s="41">
        <v>12493</v>
      </c>
      <c r="P2954" s="25" t="s">
        <v>229</v>
      </c>
      <c r="Q2954" s="25">
        <v>58156536115</v>
      </c>
      <c r="R2954" s="25" t="s">
        <v>41</v>
      </c>
      <c r="S2954" s="3">
        <v>4</v>
      </c>
      <c r="T2954" s="42"/>
      <c r="U2954" s="25" t="s">
        <v>19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3736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4286</v>
      </c>
      <c r="J2955" s="25">
        <v>1</v>
      </c>
      <c r="K2955" s="25">
        <v>1</v>
      </c>
      <c r="L2955" s="25">
        <f t="shared" si="479"/>
        <v>0</v>
      </c>
      <c r="M2955" s="25" t="s">
        <v>4874</v>
      </c>
      <c r="N2955" s="34">
        <v>45936</v>
      </c>
      <c r="O2955" s="41">
        <v>2821</v>
      </c>
      <c r="P2955" s="25" t="s">
        <v>229</v>
      </c>
      <c r="Q2955" s="25">
        <v>58156536115</v>
      </c>
      <c r="R2955" s="25" t="s">
        <v>41</v>
      </c>
      <c r="S2955" s="3">
        <v>4</v>
      </c>
      <c r="T2955" s="42"/>
      <c r="U2955" s="25" t="s">
        <v>19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3736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4287</v>
      </c>
      <c r="J2956" s="25">
        <v>1</v>
      </c>
      <c r="K2956" s="25">
        <v>1</v>
      </c>
      <c r="L2956" s="25">
        <f t="shared" si="479"/>
        <v>0</v>
      </c>
      <c r="M2956" s="25" t="s">
        <v>4953</v>
      </c>
      <c r="N2956" s="34">
        <v>45927</v>
      </c>
      <c r="O2956" s="41">
        <v>20351.5</v>
      </c>
      <c r="P2956" s="25" t="s">
        <v>166</v>
      </c>
      <c r="Q2956" s="25">
        <v>58156229353</v>
      </c>
      <c r="R2956" s="25" t="s">
        <v>41</v>
      </c>
      <c r="S2956" s="3">
        <v>4</v>
      </c>
      <c r="T2956" s="42"/>
      <c r="U2956" s="25" t="s">
        <v>19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3736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4288</v>
      </c>
      <c r="J2957" s="25">
        <v>1</v>
      </c>
      <c r="K2957" s="25">
        <v>1</v>
      </c>
      <c r="L2957" s="25">
        <f t="shared" si="479"/>
        <v>0</v>
      </c>
      <c r="M2957" s="25" t="s">
        <v>4923</v>
      </c>
      <c r="N2957" s="34">
        <v>45929</v>
      </c>
      <c r="O2957" s="41">
        <v>27900</v>
      </c>
      <c r="P2957" s="25" t="s">
        <v>3722</v>
      </c>
      <c r="Q2957" s="25" t="s">
        <v>2078</v>
      </c>
      <c r="R2957" s="25" t="s">
        <v>849</v>
      </c>
      <c r="S2957" s="3">
        <v>4</v>
      </c>
      <c r="T2957" s="42"/>
      <c r="U2957" s="25" t="s">
        <v>19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3736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4288</v>
      </c>
      <c r="J2958" s="25">
        <v>1</v>
      </c>
      <c r="K2958" s="25">
        <v>1</v>
      </c>
      <c r="L2958" s="25">
        <f t="shared" si="479"/>
        <v>0</v>
      </c>
      <c r="M2958" s="25" t="s">
        <v>4953</v>
      </c>
      <c r="N2958" s="34">
        <v>45927</v>
      </c>
      <c r="O2958" s="41">
        <v>25187.5</v>
      </c>
      <c r="P2958" s="25" t="s">
        <v>166</v>
      </c>
      <c r="Q2958" s="25">
        <v>58156229353</v>
      </c>
      <c r="R2958" s="25" t="s">
        <v>41</v>
      </c>
      <c r="S2958" s="3">
        <v>4</v>
      </c>
      <c r="T2958" s="42"/>
      <c r="U2958" s="25" t="s">
        <v>19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3736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4289</v>
      </c>
      <c r="J2959" s="25">
        <v>1</v>
      </c>
      <c r="K2959" s="25">
        <v>1</v>
      </c>
      <c r="L2959" s="25">
        <f t="shared" si="479"/>
        <v>0</v>
      </c>
      <c r="M2959" s="25" t="s">
        <v>4894</v>
      </c>
      <c r="N2959" s="34">
        <v>45927</v>
      </c>
      <c r="O2959" s="41">
        <v>10199</v>
      </c>
      <c r="P2959" s="25" t="s">
        <v>2497</v>
      </c>
      <c r="Q2959" s="25">
        <v>58156228675</v>
      </c>
      <c r="R2959" s="25" t="s">
        <v>41</v>
      </c>
      <c r="S2959" s="3">
        <v>4</v>
      </c>
      <c r="T2959" s="42"/>
      <c r="U2959" s="25" t="s">
        <v>19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3736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4290</v>
      </c>
      <c r="J2960" s="25">
        <v>1</v>
      </c>
      <c r="K2960" s="25">
        <v>1</v>
      </c>
      <c r="L2960" s="25">
        <f t="shared" si="479"/>
        <v>0</v>
      </c>
      <c r="M2960" s="25" t="s">
        <v>4923</v>
      </c>
      <c r="N2960" s="34">
        <v>45929</v>
      </c>
      <c r="O2960" s="41">
        <v>35042.400000000001</v>
      </c>
      <c r="P2960" s="25" t="s">
        <v>3722</v>
      </c>
      <c r="Q2960" s="25" t="s">
        <v>2078</v>
      </c>
      <c r="R2960" s="25" t="s">
        <v>849</v>
      </c>
      <c r="S2960" s="3">
        <v>4</v>
      </c>
      <c r="T2960" s="42"/>
      <c r="U2960" s="25" t="s">
        <v>19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3736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3974</v>
      </c>
      <c r="J2961" s="25">
        <v>1</v>
      </c>
      <c r="K2961" s="25">
        <v>1</v>
      </c>
      <c r="L2961" s="25">
        <f t="shared" si="479"/>
        <v>0</v>
      </c>
      <c r="M2961" s="25" t="s">
        <v>4897</v>
      </c>
      <c r="N2961" s="34">
        <v>45927</v>
      </c>
      <c r="O2961" s="41">
        <v>40262.800000000003</v>
      </c>
      <c r="P2961" s="25" t="s">
        <v>888</v>
      </c>
      <c r="Q2961" s="25">
        <v>58156225400</v>
      </c>
      <c r="R2961" s="25" t="s">
        <v>41</v>
      </c>
      <c r="S2961" s="3">
        <v>4</v>
      </c>
      <c r="T2961" s="42"/>
      <c r="U2961" s="25" t="s">
        <v>19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3736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4291</v>
      </c>
      <c r="J2962" s="25">
        <v>1</v>
      </c>
      <c r="K2962" s="25">
        <v>1</v>
      </c>
      <c r="L2962" s="25">
        <f t="shared" si="479"/>
        <v>0</v>
      </c>
      <c r="M2962" s="25" t="s">
        <v>4875</v>
      </c>
      <c r="N2962" s="34">
        <v>45927</v>
      </c>
      <c r="O2962" s="41">
        <v>21375</v>
      </c>
      <c r="P2962" s="25" t="s">
        <v>243</v>
      </c>
      <c r="Q2962" s="25">
        <v>58156233800</v>
      </c>
      <c r="R2962" s="25" t="s">
        <v>41</v>
      </c>
      <c r="S2962" s="3">
        <v>4</v>
      </c>
      <c r="T2962" s="42"/>
      <c r="U2962" s="25" t="s">
        <v>19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3736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4292</v>
      </c>
      <c r="J2963" s="25">
        <v>1</v>
      </c>
      <c r="K2963" s="25">
        <v>1</v>
      </c>
      <c r="L2963" s="25">
        <f t="shared" si="479"/>
        <v>0</v>
      </c>
      <c r="M2963" s="25" t="s">
        <v>4875</v>
      </c>
      <c r="N2963" s="34">
        <v>45927</v>
      </c>
      <c r="O2963" s="41">
        <v>26248.5</v>
      </c>
      <c r="P2963" s="25" t="s">
        <v>243</v>
      </c>
      <c r="Q2963" s="25">
        <v>58156233800</v>
      </c>
      <c r="R2963" s="25" t="s">
        <v>41</v>
      </c>
      <c r="S2963" s="3">
        <v>4</v>
      </c>
      <c r="T2963" s="42"/>
      <c r="U2963" s="25" t="s">
        <v>19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3736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4293</v>
      </c>
      <c r="J2964" s="25">
        <v>1</v>
      </c>
      <c r="K2964" s="25">
        <v>1</v>
      </c>
      <c r="L2964" s="25">
        <f t="shared" si="479"/>
        <v>0</v>
      </c>
      <c r="M2964" s="25" t="s">
        <v>4904</v>
      </c>
      <c r="N2964" s="34">
        <v>45929</v>
      </c>
      <c r="O2964" s="41">
        <v>35910</v>
      </c>
      <c r="P2964" s="25" t="s">
        <v>17</v>
      </c>
      <c r="Q2964" s="25" t="s">
        <v>2078</v>
      </c>
      <c r="R2964" s="25" t="s">
        <v>638</v>
      </c>
      <c r="S2964" s="3">
        <v>4</v>
      </c>
      <c r="T2964" s="42"/>
      <c r="U2964" s="25" t="s">
        <v>19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3736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4294</v>
      </c>
      <c r="J2965" s="25">
        <v>1</v>
      </c>
      <c r="K2965" s="25">
        <v>1</v>
      </c>
      <c r="L2965" s="25">
        <f t="shared" si="479"/>
        <v>0</v>
      </c>
      <c r="M2965" s="25" t="s">
        <v>4897</v>
      </c>
      <c r="N2965" s="34">
        <v>45927</v>
      </c>
      <c r="O2965" s="41">
        <v>40262.800000000003</v>
      </c>
      <c r="P2965" s="25" t="s">
        <v>888</v>
      </c>
      <c r="Q2965" s="25">
        <v>58156225400</v>
      </c>
      <c r="R2965" s="25" t="s">
        <v>41</v>
      </c>
      <c r="S2965" s="3">
        <v>4</v>
      </c>
      <c r="T2965" s="42"/>
      <c r="U2965" s="25" t="s">
        <v>19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3736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4295</v>
      </c>
      <c r="J2966" s="25">
        <v>1</v>
      </c>
      <c r="K2966" s="25">
        <v>1</v>
      </c>
      <c r="L2966" s="25">
        <f t="shared" si="479"/>
        <v>0</v>
      </c>
      <c r="M2966" s="25" t="s">
        <v>4892</v>
      </c>
      <c r="N2966" s="34">
        <v>45927</v>
      </c>
      <c r="O2966" s="41">
        <v>38192</v>
      </c>
      <c r="P2966" s="25" t="s">
        <v>3723</v>
      </c>
      <c r="Q2966" s="25">
        <v>58156229014</v>
      </c>
      <c r="R2966" s="25" t="s">
        <v>41</v>
      </c>
      <c r="S2966" s="3">
        <v>4</v>
      </c>
      <c r="T2966" s="42"/>
      <c r="U2966" s="25" t="s">
        <v>19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3736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4296</v>
      </c>
      <c r="J2967" s="25">
        <v>1</v>
      </c>
      <c r="K2967" s="25">
        <v>1</v>
      </c>
      <c r="L2967" s="25">
        <f t="shared" si="479"/>
        <v>0</v>
      </c>
      <c r="M2967" s="25" t="s">
        <v>4929</v>
      </c>
      <c r="N2967" s="34">
        <v>45929</v>
      </c>
      <c r="O2967" s="41">
        <v>14535</v>
      </c>
      <c r="P2967" s="25" t="s">
        <v>214</v>
      </c>
      <c r="Q2967" s="25" t="s">
        <v>2002</v>
      </c>
      <c r="R2967" s="25" t="s">
        <v>2002</v>
      </c>
      <c r="S2967" s="3">
        <v>4</v>
      </c>
      <c r="T2967" s="42"/>
      <c r="U2967" s="25" t="s">
        <v>19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3736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4297</v>
      </c>
      <c r="J2968" s="25">
        <v>1</v>
      </c>
      <c r="K2968" s="25">
        <v>1</v>
      </c>
      <c r="L2968" s="25">
        <f t="shared" si="479"/>
        <v>0</v>
      </c>
      <c r="M2968" s="25" t="s">
        <v>4874</v>
      </c>
      <c r="N2968" s="34">
        <v>45936</v>
      </c>
      <c r="O2968" s="41">
        <v>12190.75</v>
      </c>
      <c r="P2968" s="25" t="s">
        <v>229</v>
      </c>
      <c r="Q2968" s="25">
        <v>58156536115</v>
      </c>
      <c r="R2968" s="25" t="s">
        <v>41</v>
      </c>
      <c r="S2968" s="3">
        <v>4</v>
      </c>
      <c r="T2968" s="42"/>
      <c r="U2968" s="25" t="s">
        <v>19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3736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4298</v>
      </c>
      <c r="J2969" s="25">
        <v>1</v>
      </c>
      <c r="K2969" s="25">
        <v>1</v>
      </c>
      <c r="L2969" s="25">
        <f t="shared" si="479"/>
        <v>0</v>
      </c>
      <c r="M2969" s="25" t="s">
        <v>4937</v>
      </c>
      <c r="N2969" s="34">
        <v>45927</v>
      </c>
      <c r="O2969" s="41">
        <v>15072.2</v>
      </c>
      <c r="P2969" s="25" t="s">
        <v>192</v>
      </c>
      <c r="Q2969" s="25" t="s">
        <v>3733</v>
      </c>
      <c r="R2969" s="25" t="s">
        <v>41</v>
      </c>
      <c r="S2969" s="3">
        <v>4</v>
      </c>
      <c r="T2969" s="42"/>
      <c r="U2969" s="25" t="s">
        <v>19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3736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4299</v>
      </c>
      <c r="J2970" s="25">
        <v>1</v>
      </c>
      <c r="K2970" s="25">
        <v>1</v>
      </c>
      <c r="L2970" s="25">
        <f t="shared" si="479"/>
        <v>0</v>
      </c>
      <c r="M2970" s="25" t="s">
        <v>3739</v>
      </c>
      <c r="N2970" s="34">
        <v>45929</v>
      </c>
      <c r="O2970" s="41">
        <v>39124.800000000003</v>
      </c>
      <c r="P2970" s="25" t="s">
        <v>626</v>
      </c>
      <c r="Q2970" s="25" t="s">
        <v>2078</v>
      </c>
      <c r="R2970" s="25" t="s">
        <v>638</v>
      </c>
      <c r="S2970" s="3">
        <v>4</v>
      </c>
      <c r="T2970" s="42"/>
      <c r="U2970" s="25" t="s">
        <v>19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3736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4300</v>
      </c>
      <c r="J2971" s="25">
        <v>1</v>
      </c>
      <c r="K2971" s="25">
        <v>1</v>
      </c>
      <c r="L2971" s="25">
        <f t="shared" si="479"/>
        <v>0</v>
      </c>
      <c r="M2971" s="25" t="s">
        <v>4874</v>
      </c>
      <c r="N2971" s="34">
        <v>45936</v>
      </c>
      <c r="O2971" s="41">
        <v>14810.25</v>
      </c>
      <c r="P2971" s="25" t="s">
        <v>229</v>
      </c>
      <c r="Q2971" s="25">
        <v>58156536115</v>
      </c>
      <c r="R2971" s="25" t="s">
        <v>41</v>
      </c>
      <c r="S2971" s="3">
        <v>4</v>
      </c>
      <c r="T2971" s="42"/>
      <c r="U2971" s="25" t="s">
        <v>19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3736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4361</v>
      </c>
      <c r="J2972" s="25">
        <v>1</v>
      </c>
      <c r="K2972" s="25">
        <v>1</v>
      </c>
      <c r="L2972" s="25">
        <f t="shared" si="479"/>
        <v>0</v>
      </c>
      <c r="M2972" s="25" t="s">
        <v>4897</v>
      </c>
      <c r="N2972" s="34">
        <v>45927</v>
      </c>
      <c r="O2972" s="41">
        <v>38998</v>
      </c>
      <c r="P2972" s="25" t="s">
        <v>888</v>
      </c>
      <c r="Q2972" s="25">
        <v>58156225400</v>
      </c>
      <c r="R2972" s="25" t="s">
        <v>41</v>
      </c>
      <c r="S2972" s="3">
        <v>4</v>
      </c>
      <c r="T2972" s="42"/>
      <c r="U2972" s="25" t="s">
        <v>19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3736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4301</v>
      </c>
      <c r="J2973" s="25">
        <v>1</v>
      </c>
      <c r="K2973" s="25">
        <v>1</v>
      </c>
      <c r="L2973" s="25">
        <f t="shared" si="479"/>
        <v>0</v>
      </c>
      <c r="M2973" s="25" t="s">
        <v>4917</v>
      </c>
      <c r="N2973" s="34">
        <v>45936</v>
      </c>
      <c r="O2973" s="41">
        <v>39235</v>
      </c>
      <c r="P2973" s="25" t="s">
        <v>618</v>
      </c>
      <c r="Q2973" s="25">
        <v>58156534575</v>
      </c>
      <c r="R2973" s="25" t="s">
        <v>41</v>
      </c>
      <c r="S2973" s="3">
        <v>4</v>
      </c>
      <c r="T2973" s="42"/>
      <c r="U2973" s="25" t="s">
        <v>19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3736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4302</v>
      </c>
      <c r="J2974" s="25">
        <v>1</v>
      </c>
      <c r="K2974" s="25">
        <v>1</v>
      </c>
      <c r="L2974" s="25">
        <f t="shared" si="479"/>
        <v>0</v>
      </c>
      <c r="M2974" s="25" t="s">
        <v>4891</v>
      </c>
      <c r="N2974" s="34">
        <v>45929</v>
      </c>
      <c r="O2974" s="41">
        <v>15264</v>
      </c>
      <c r="P2974" s="25" t="s">
        <v>209</v>
      </c>
      <c r="Q2974" s="25" t="s">
        <v>2002</v>
      </c>
      <c r="R2974" s="25" t="s">
        <v>2002</v>
      </c>
      <c r="S2974" s="3">
        <v>4</v>
      </c>
      <c r="T2974" s="42"/>
      <c r="U2974" s="25" t="s">
        <v>19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3736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4303</v>
      </c>
      <c r="J2975" s="25">
        <v>1</v>
      </c>
      <c r="K2975" s="25">
        <v>1</v>
      </c>
      <c r="L2975" s="25">
        <f t="shared" si="479"/>
        <v>0</v>
      </c>
      <c r="M2975" s="25" t="s">
        <v>4947</v>
      </c>
      <c r="N2975" s="34">
        <v>45927</v>
      </c>
      <c r="O2975" s="41">
        <v>36673</v>
      </c>
      <c r="P2975" s="25" t="s">
        <v>631</v>
      </c>
      <c r="Q2975" s="25">
        <v>58156228491</v>
      </c>
      <c r="R2975" s="25" t="s">
        <v>41</v>
      </c>
      <c r="S2975" s="3">
        <v>4</v>
      </c>
      <c r="T2975" s="42"/>
      <c r="U2975" s="25" t="s">
        <v>19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3736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4304</v>
      </c>
      <c r="J2976" s="25">
        <v>3</v>
      </c>
      <c r="K2976" s="25">
        <v>3</v>
      </c>
      <c r="L2976" s="25">
        <f t="shared" si="479"/>
        <v>0</v>
      </c>
      <c r="M2976" s="25" t="s">
        <v>4875</v>
      </c>
      <c r="N2976" s="34">
        <v>45927</v>
      </c>
      <c r="O2976" s="41">
        <v>104395.5</v>
      </c>
      <c r="P2976" s="25" t="s">
        <v>243</v>
      </c>
      <c r="Q2976" s="25">
        <v>58156233800</v>
      </c>
      <c r="R2976" s="25" t="s">
        <v>41</v>
      </c>
      <c r="S2976" s="3">
        <v>4</v>
      </c>
      <c r="T2976" s="42"/>
      <c r="U2976" s="25" t="s">
        <v>19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3736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3755</v>
      </c>
      <c r="J2977" s="25">
        <v>1</v>
      </c>
      <c r="K2977" s="25">
        <v>1</v>
      </c>
      <c r="L2977" s="25">
        <f t="shared" si="479"/>
        <v>0</v>
      </c>
      <c r="M2977" s="25" t="s">
        <v>4874</v>
      </c>
      <c r="N2977" s="34">
        <v>45936</v>
      </c>
      <c r="O2977" s="41">
        <v>21762</v>
      </c>
      <c r="P2977" s="25" t="s">
        <v>229</v>
      </c>
      <c r="Q2977" s="25">
        <v>58156536115</v>
      </c>
      <c r="R2977" s="25" t="s">
        <v>41</v>
      </c>
      <c r="S2977" s="3">
        <v>4</v>
      </c>
      <c r="T2977" s="42"/>
      <c r="U2977" s="25" t="s">
        <v>19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3736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4305</v>
      </c>
      <c r="J2978" s="25">
        <v>3</v>
      </c>
      <c r="K2978" s="25">
        <v>3</v>
      </c>
      <c r="L2978" s="25">
        <f t="shared" si="479"/>
        <v>0</v>
      </c>
      <c r="M2978" s="25" t="s">
        <v>4921</v>
      </c>
      <c r="N2978" s="34">
        <v>45927</v>
      </c>
      <c r="O2978" s="41">
        <v>114250.5</v>
      </c>
      <c r="P2978" s="25" t="s">
        <v>893</v>
      </c>
      <c r="Q2978" s="25">
        <v>58156226575</v>
      </c>
      <c r="R2978" s="25" t="s">
        <v>41</v>
      </c>
      <c r="S2978" s="3">
        <v>4</v>
      </c>
      <c r="T2978" s="42"/>
      <c r="U2978" s="25" t="s">
        <v>19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3736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4075</v>
      </c>
      <c r="J2979" s="25">
        <v>1</v>
      </c>
      <c r="K2979" s="25">
        <v>1</v>
      </c>
      <c r="L2979" s="25">
        <f t="shared" si="479"/>
        <v>0</v>
      </c>
      <c r="M2979" s="25" t="s">
        <v>4874</v>
      </c>
      <c r="N2979" s="34">
        <v>45936</v>
      </c>
      <c r="O2979" s="41">
        <v>12480</v>
      </c>
      <c r="P2979" s="25" t="s">
        <v>229</v>
      </c>
      <c r="Q2979" s="25">
        <v>58156536115</v>
      </c>
      <c r="R2979" s="25" t="s">
        <v>41</v>
      </c>
      <c r="S2979" s="3">
        <v>4</v>
      </c>
      <c r="T2979" s="42"/>
      <c r="U2979" s="25" t="s">
        <v>19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3736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4306</v>
      </c>
      <c r="J2980" s="25">
        <v>3</v>
      </c>
      <c r="K2980" s="25">
        <v>3</v>
      </c>
      <c r="L2980" s="25">
        <f t="shared" si="479"/>
        <v>0</v>
      </c>
      <c r="M2980" s="25" t="s">
        <v>4897</v>
      </c>
      <c r="N2980" s="34">
        <v>45927</v>
      </c>
      <c r="O2980" s="41">
        <v>113832.4</v>
      </c>
      <c r="P2980" s="25" t="s">
        <v>888</v>
      </c>
      <c r="Q2980" s="25">
        <v>58156225400</v>
      </c>
      <c r="R2980" s="25" t="s">
        <v>41</v>
      </c>
      <c r="S2980" s="3">
        <v>4</v>
      </c>
      <c r="T2980" s="42"/>
      <c r="U2980" s="25" t="s">
        <v>19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3736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4307</v>
      </c>
      <c r="J2981" s="25">
        <v>1</v>
      </c>
      <c r="K2981" s="25">
        <v>1</v>
      </c>
      <c r="L2981" s="25">
        <f t="shared" si="479"/>
        <v>0</v>
      </c>
      <c r="M2981" s="25" t="s">
        <v>4904</v>
      </c>
      <c r="N2981" s="34">
        <v>45929</v>
      </c>
      <c r="O2981" s="41">
        <v>37192.5</v>
      </c>
      <c r="P2981" s="25" t="s">
        <v>17</v>
      </c>
      <c r="Q2981" s="25" t="s">
        <v>2078</v>
      </c>
      <c r="R2981" s="25" t="s">
        <v>638</v>
      </c>
      <c r="S2981" s="3">
        <v>4</v>
      </c>
      <c r="T2981" s="42"/>
      <c r="U2981" s="25" t="s">
        <v>19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3736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4308</v>
      </c>
      <c r="J2982" s="25">
        <v>1</v>
      </c>
      <c r="K2982" s="25">
        <v>1</v>
      </c>
      <c r="L2982" s="25">
        <f t="shared" si="479"/>
        <v>0</v>
      </c>
      <c r="M2982" s="25" t="s">
        <v>4873</v>
      </c>
      <c r="N2982" s="34">
        <v>45936</v>
      </c>
      <c r="O2982" s="41">
        <v>15414.75</v>
      </c>
      <c r="P2982" s="25" t="s">
        <v>229</v>
      </c>
      <c r="Q2982" s="25">
        <v>58156536115</v>
      </c>
      <c r="R2982" s="25" t="s">
        <v>41</v>
      </c>
      <c r="S2982" s="3">
        <v>4</v>
      </c>
      <c r="T2982" s="42"/>
      <c r="U2982" s="25" t="s">
        <v>19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3736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4309</v>
      </c>
      <c r="J2983" s="25">
        <v>1</v>
      </c>
      <c r="K2983" s="25">
        <v>1</v>
      </c>
      <c r="L2983" s="25">
        <f t="shared" si="479"/>
        <v>0</v>
      </c>
      <c r="M2983" s="25" t="s">
        <v>4904</v>
      </c>
      <c r="N2983" s="34">
        <v>45929</v>
      </c>
      <c r="O2983" s="41">
        <v>31635</v>
      </c>
      <c r="P2983" s="25" t="s">
        <v>17</v>
      </c>
      <c r="Q2983" s="25" t="s">
        <v>2078</v>
      </c>
      <c r="R2983" s="25" t="s">
        <v>638</v>
      </c>
      <c r="S2983" s="3">
        <v>4</v>
      </c>
      <c r="T2983" s="42"/>
      <c r="U2983" s="25" t="s">
        <v>19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3736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4310</v>
      </c>
      <c r="J2984" s="25">
        <v>1</v>
      </c>
      <c r="K2984" s="25">
        <v>1</v>
      </c>
      <c r="L2984" s="25">
        <f t="shared" si="479"/>
        <v>0</v>
      </c>
      <c r="M2984" s="25" t="s">
        <v>4904</v>
      </c>
      <c r="N2984" s="34">
        <v>45929</v>
      </c>
      <c r="O2984" s="41">
        <v>50103</v>
      </c>
      <c r="P2984" s="25" t="s">
        <v>17</v>
      </c>
      <c r="Q2984" s="25" t="s">
        <v>2078</v>
      </c>
      <c r="R2984" s="25" t="s">
        <v>638</v>
      </c>
      <c r="S2984" s="3">
        <v>4</v>
      </c>
      <c r="T2984" s="42"/>
      <c r="U2984" s="25" t="s">
        <v>19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3736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4311</v>
      </c>
      <c r="J2985" s="25">
        <v>1</v>
      </c>
      <c r="K2985" s="25">
        <v>1</v>
      </c>
      <c r="L2985" s="25">
        <f t="shared" si="479"/>
        <v>0</v>
      </c>
      <c r="M2985" s="25" t="s">
        <v>4875</v>
      </c>
      <c r="N2985" s="34">
        <v>45927</v>
      </c>
      <c r="O2985" s="41">
        <v>37600.199999999997</v>
      </c>
      <c r="P2985" s="25" t="s">
        <v>243</v>
      </c>
      <c r="Q2985" s="25">
        <v>58156233800</v>
      </c>
      <c r="R2985" s="25" t="s">
        <v>41</v>
      </c>
      <c r="S2985" s="3">
        <v>4</v>
      </c>
      <c r="T2985" s="42"/>
      <c r="U2985" s="25" t="s">
        <v>19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3736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4105</v>
      </c>
      <c r="J2986" s="25">
        <v>1</v>
      </c>
      <c r="K2986" s="25">
        <v>1</v>
      </c>
      <c r="L2986" s="25">
        <f t="shared" si="479"/>
        <v>0</v>
      </c>
      <c r="M2986" s="25" t="s">
        <v>4874</v>
      </c>
      <c r="N2986" s="34">
        <v>45936</v>
      </c>
      <c r="O2986" s="41">
        <v>15011.75</v>
      </c>
      <c r="P2986" s="25" t="s">
        <v>229</v>
      </c>
      <c r="Q2986" s="25">
        <v>58156536115</v>
      </c>
      <c r="R2986" s="25" t="s">
        <v>41</v>
      </c>
      <c r="S2986" s="3">
        <v>4</v>
      </c>
      <c r="T2986" s="42"/>
      <c r="U2986" s="25" t="s">
        <v>19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3736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4312</v>
      </c>
      <c r="J2987" s="25">
        <v>1</v>
      </c>
      <c r="K2987" s="25">
        <v>1</v>
      </c>
      <c r="L2987" s="25">
        <f t="shared" si="479"/>
        <v>0</v>
      </c>
      <c r="M2987" s="25" t="s">
        <v>4929</v>
      </c>
      <c r="N2987" s="34">
        <v>45929</v>
      </c>
      <c r="O2987" s="41">
        <v>13965</v>
      </c>
      <c r="P2987" s="25" t="s">
        <v>214</v>
      </c>
      <c r="Q2987" s="25" t="s">
        <v>2002</v>
      </c>
      <c r="R2987" s="25" t="s">
        <v>2002</v>
      </c>
      <c r="S2987" s="3">
        <v>4</v>
      </c>
      <c r="T2987" s="42"/>
      <c r="U2987" s="25" t="s">
        <v>19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3736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3964</v>
      </c>
      <c r="J2988" s="25">
        <v>1</v>
      </c>
      <c r="K2988" s="25">
        <v>1</v>
      </c>
      <c r="L2988" s="25">
        <f t="shared" si="479"/>
        <v>0</v>
      </c>
      <c r="M2988" s="25" t="s">
        <v>4873</v>
      </c>
      <c r="N2988" s="34">
        <v>45936</v>
      </c>
      <c r="O2988" s="41">
        <v>13903.5</v>
      </c>
      <c r="P2988" s="25" t="s">
        <v>229</v>
      </c>
      <c r="Q2988" s="25">
        <v>58156536115</v>
      </c>
      <c r="R2988" s="25" t="s">
        <v>41</v>
      </c>
      <c r="S2988" s="3">
        <v>4</v>
      </c>
      <c r="T2988" s="42"/>
      <c r="U2988" s="25" t="s">
        <v>19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3736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4313</v>
      </c>
      <c r="J2989" s="25">
        <v>1</v>
      </c>
      <c r="K2989" s="25">
        <v>1</v>
      </c>
      <c r="L2989" s="25">
        <f t="shared" si="479"/>
        <v>0</v>
      </c>
      <c r="M2989" s="25" t="s">
        <v>4873</v>
      </c>
      <c r="N2989" s="34">
        <v>45936</v>
      </c>
      <c r="O2989" s="41">
        <v>6145.75</v>
      </c>
      <c r="P2989" s="25" t="s">
        <v>229</v>
      </c>
      <c r="Q2989" s="25">
        <v>58156536115</v>
      </c>
      <c r="R2989" s="25" t="s">
        <v>41</v>
      </c>
      <c r="S2989" s="3">
        <v>4</v>
      </c>
      <c r="T2989" s="42"/>
      <c r="U2989" s="25" t="s">
        <v>19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3736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4314</v>
      </c>
      <c r="J2990" s="25">
        <v>1</v>
      </c>
      <c r="K2990" s="25">
        <v>1</v>
      </c>
      <c r="L2990" s="25">
        <f t="shared" si="479"/>
        <v>0</v>
      </c>
      <c r="M2990" s="25" t="s">
        <v>4897</v>
      </c>
      <c r="N2990" s="34">
        <v>45927</v>
      </c>
      <c r="O2990" s="41">
        <v>31620</v>
      </c>
      <c r="P2990" s="25" t="s">
        <v>888</v>
      </c>
      <c r="Q2990" s="25">
        <v>58156225400</v>
      </c>
      <c r="R2990" s="25" t="s">
        <v>41</v>
      </c>
      <c r="S2990" s="3">
        <v>4</v>
      </c>
      <c r="T2990" s="42"/>
      <c r="U2990" s="25" t="s">
        <v>19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3736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4315</v>
      </c>
      <c r="J2991" s="25">
        <v>1</v>
      </c>
      <c r="K2991" s="25">
        <v>1</v>
      </c>
      <c r="L2991" s="25">
        <f t="shared" si="479"/>
        <v>0</v>
      </c>
      <c r="M2991" s="25" t="s">
        <v>4874</v>
      </c>
      <c r="N2991" s="34">
        <v>45936</v>
      </c>
      <c r="O2991" s="41">
        <v>21661.25</v>
      </c>
      <c r="P2991" s="25" t="s">
        <v>229</v>
      </c>
      <c r="Q2991" s="25">
        <v>58156536115</v>
      </c>
      <c r="R2991" s="25" t="s">
        <v>41</v>
      </c>
      <c r="S2991" s="3">
        <v>4</v>
      </c>
      <c r="T2991" s="42"/>
      <c r="U2991" s="25" t="s">
        <v>19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3736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4316</v>
      </c>
      <c r="J2992" s="25">
        <v>1</v>
      </c>
      <c r="K2992" s="25">
        <v>1</v>
      </c>
      <c r="L2992" s="25">
        <f t="shared" si="479"/>
        <v>0</v>
      </c>
      <c r="M2992" s="25" t="s">
        <v>3738</v>
      </c>
      <c r="N2992" s="34">
        <v>45929</v>
      </c>
      <c r="O2992" s="41">
        <v>35045.5</v>
      </c>
      <c r="P2992" s="25" t="s">
        <v>3737</v>
      </c>
      <c r="Q2992" s="25" t="s">
        <v>2078</v>
      </c>
      <c r="R2992" s="25" t="s">
        <v>638</v>
      </c>
      <c r="S2992" s="3">
        <v>4</v>
      </c>
      <c r="T2992" s="42"/>
      <c r="U2992" s="25" t="s">
        <v>19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3736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4317</v>
      </c>
      <c r="J2993" s="25">
        <v>1</v>
      </c>
      <c r="K2993" s="25">
        <v>1</v>
      </c>
      <c r="L2993" s="25">
        <f t="shared" si="479"/>
        <v>0</v>
      </c>
      <c r="M2993" s="25" t="s">
        <v>4874</v>
      </c>
      <c r="N2993" s="34">
        <v>45936</v>
      </c>
      <c r="O2993" s="41">
        <v>12593.75</v>
      </c>
      <c r="P2993" s="25" t="s">
        <v>229</v>
      </c>
      <c r="Q2993" s="25">
        <v>58156536115</v>
      </c>
      <c r="R2993" s="25" t="s">
        <v>41</v>
      </c>
      <c r="S2993" s="3">
        <v>4</v>
      </c>
      <c r="T2993" s="42"/>
      <c r="U2993" s="25" t="s">
        <v>19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3736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3990</v>
      </c>
      <c r="J2994" s="25">
        <v>1</v>
      </c>
      <c r="K2994" s="25">
        <v>1</v>
      </c>
      <c r="L2994" s="25">
        <f t="shared" si="479"/>
        <v>0</v>
      </c>
      <c r="M2994" s="25" t="s">
        <v>4951</v>
      </c>
      <c r="N2994" s="34">
        <v>45938</v>
      </c>
      <c r="O2994" s="41">
        <v>32249.33</v>
      </c>
      <c r="P2994" s="25" t="s">
        <v>255</v>
      </c>
      <c r="Q2994" s="25" t="s">
        <v>637</v>
      </c>
      <c r="R2994" s="25" t="s">
        <v>849</v>
      </c>
      <c r="S2994" s="3">
        <v>4</v>
      </c>
      <c r="T2994" s="42"/>
      <c r="U2994" s="25" t="s">
        <v>19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3736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4318</v>
      </c>
      <c r="J2995" s="25">
        <v>1</v>
      </c>
      <c r="K2995" s="25">
        <v>1</v>
      </c>
      <c r="L2995" s="25">
        <f t="shared" si="479"/>
        <v>0</v>
      </c>
      <c r="M2995" s="25" t="s">
        <v>4897</v>
      </c>
      <c r="N2995" s="34">
        <v>45927</v>
      </c>
      <c r="O2995" s="41">
        <v>45216.6</v>
      </c>
      <c r="P2995" s="25" t="s">
        <v>888</v>
      </c>
      <c r="Q2995" s="25">
        <v>58156225400</v>
      </c>
      <c r="R2995" s="25" t="s">
        <v>41</v>
      </c>
      <c r="S2995" s="3">
        <v>4</v>
      </c>
      <c r="T2995" s="42"/>
      <c r="U2995" s="25" t="s">
        <v>19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3736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4319</v>
      </c>
      <c r="J2996" s="25">
        <v>1</v>
      </c>
      <c r="K2996" s="25">
        <v>1</v>
      </c>
      <c r="L2996" s="25">
        <f t="shared" si="479"/>
        <v>0</v>
      </c>
      <c r="M2996" s="25" t="s">
        <v>4874</v>
      </c>
      <c r="N2996" s="34">
        <v>45936</v>
      </c>
      <c r="O2996" s="41">
        <v>8060</v>
      </c>
      <c r="P2996" s="25" t="s">
        <v>229</v>
      </c>
      <c r="Q2996" s="25">
        <v>58156536115</v>
      </c>
      <c r="R2996" s="25" t="s">
        <v>41</v>
      </c>
      <c r="S2996" s="3">
        <v>4</v>
      </c>
      <c r="T2996" s="42"/>
      <c r="U2996" s="25" t="s">
        <v>19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3736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3819</v>
      </c>
      <c r="J2997" s="25">
        <v>3</v>
      </c>
      <c r="K2997" s="25">
        <v>3</v>
      </c>
      <c r="L2997" s="25">
        <f t="shared" si="479"/>
        <v>0</v>
      </c>
      <c r="M2997" s="25" t="s">
        <v>4897</v>
      </c>
      <c r="N2997" s="34">
        <v>45927</v>
      </c>
      <c r="O2997" s="41">
        <f>37733.2*3</f>
        <v>113199.59999999999</v>
      </c>
      <c r="P2997" s="25" t="s">
        <v>888</v>
      </c>
      <c r="Q2997" s="25">
        <v>58156225400</v>
      </c>
      <c r="R2997" s="25" t="s">
        <v>41</v>
      </c>
      <c r="S2997" s="3">
        <v>4</v>
      </c>
      <c r="T2997" s="42"/>
      <c r="U2997" s="25" t="s">
        <v>19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3736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4320</v>
      </c>
      <c r="J2998" s="25">
        <v>2</v>
      </c>
      <c r="K2998" s="25">
        <v>2</v>
      </c>
      <c r="L2998" s="25">
        <f t="shared" si="479"/>
        <v>0</v>
      </c>
      <c r="M2998" s="25" t="s">
        <v>4897</v>
      </c>
      <c r="N2998" s="34">
        <v>45927</v>
      </c>
      <c r="O2998" s="41">
        <v>19393.599999999999</v>
      </c>
      <c r="P2998" s="25" t="s">
        <v>888</v>
      </c>
      <c r="Q2998" s="25">
        <v>58156225400</v>
      </c>
      <c r="R2998" s="25" t="s">
        <v>41</v>
      </c>
      <c r="S2998" s="3">
        <v>4</v>
      </c>
      <c r="T2998" s="42"/>
      <c r="U2998" s="25" t="s">
        <v>19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3736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4321</v>
      </c>
      <c r="J2999" s="25">
        <v>1</v>
      </c>
      <c r="K2999" s="25">
        <v>1</v>
      </c>
      <c r="L2999" s="25">
        <f t="shared" si="479"/>
        <v>0</v>
      </c>
      <c r="M2999" s="25" t="s">
        <v>4953</v>
      </c>
      <c r="N2999" s="34">
        <v>45927</v>
      </c>
      <c r="O2999" s="41">
        <v>11787.75</v>
      </c>
      <c r="P2999" s="25" t="s">
        <v>166</v>
      </c>
      <c r="Q2999" s="25">
        <v>58156229353</v>
      </c>
      <c r="R2999" s="25" t="s">
        <v>41</v>
      </c>
      <c r="S2999" s="3">
        <v>4</v>
      </c>
      <c r="T2999" s="42"/>
      <c r="U2999" s="25" t="s">
        <v>19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3736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4322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3739</v>
      </c>
      <c r="N3000" s="34">
        <v>45929</v>
      </c>
      <c r="O3000" s="41">
        <v>19281.599999999999</v>
      </c>
      <c r="P3000" s="25" t="s">
        <v>626</v>
      </c>
      <c r="Q3000" s="25" t="s">
        <v>2078</v>
      </c>
      <c r="R3000" s="25" t="s">
        <v>638</v>
      </c>
      <c r="S3000" s="3">
        <v>4</v>
      </c>
      <c r="T3000" s="42"/>
      <c r="U3000" s="25" t="s">
        <v>19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3736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4323</v>
      </c>
      <c r="J3001" s="25">
        <v>1</v>
      </c>
      <c r="K3001" s="25">
        <v>1</v>
      </c>
      <c r="L3001" s="25">
        <f t="shared" si="492"/>
        <v>0</v>
      </c>
      <c r="M3001" s="25" t="s">
        <v>4953</v>
      </c>
      <c r="N3001" s="34">
        <v>45927</v>
      </c>
      <c r="O3001" s="41">
        <v>11284</v>
      </c>
      <c r="P3001" s="25" t="s">
        <v>166</v>
      </c>
      <c r="Q3001" s="25">
        <v>58156229353</v>
      </c>
      <c r="R3001" s="25" t="s">
        <v>41</v>
      </c>
      <c r="S3001" s="3">
        <v>4</v>
      </c>
      <c r="T3001" s="42"/>
      <c r="U3001" s="25" t="s">
        <v>19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3736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4324</v>
      </c>
      <c r="J3002" s="25">
        <v>1</v>
      </c>
      <c r="K3002" s="25">
        <v>1</v>
      </c>
      <c r="L3002" s="25">
        <f t="shared" si="492"/>
        <v>0</v>
      </c>
      <c r="M3002" s="25" t="s">
        <v>4953</v>
      </c>
      <c r="N3002" s="34">
        <v>45927</v>
      </c>
      <c r="O3002" s="41">
        <v>8362.25</v>
      </c>
      <c r="P3002" s="25" t="s">
        <v>166</v>
      </c>
      <c r="Q3002" s="25">
        <v>58156229353</v>
      </c>
      <c r="R3002" s="25" t="s">
        <v>41</v>
      </c>
      <c r="S3002" s="3">
        <v>4</v>
      </c>
      <c r="T3002" s="42"/>
      <c r="U3002" s="25" t="s">
        <v>19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3736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4325</v>
      </c>
      <c r="J3003" s="25">
        <v>1</v>
      </c>
      <c r="K3003" s="25">
        <v>1</v>
      </c>
      <c r="L3003" s="25">
        <f t="shared" si="492"/>
        <v>0</v>
      </c>
      <c r="M3003" s="25" t="s">
        <v>4880</v>
      </c>
      <c r="N3003" s="34">
        <v>45927</v>
      </c>
      <c r="O3003" s="41">
        <v>12250</v>
      </c>
      <c r="P3003" s="25" t="s">
        <v>2053</v>
      </c>
      <c r="Q3003" s="25">
        <v>58156226041</v>
      </c>
      <c r="R3003" s="25" t="s">
        <v>41</v>
      </c>
      <c r="S3003" s="3">
        <v>4</v>
      </c>
      <c r="T3003" s="42"/>
      <c r="U3003" s="25" t="s">
        <v>19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3736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3763</v>
      </c>
      <c r="J3004" s="25">
        <v>2</v>
      </c>
      <c r="K3004" s="25">
        <v>2</v>
      </c>
      <c r="L3004" s="25">
        <f t="shared" si="492"/>
        <v>0</v>
      </c>
      <c r="M3004" s="25" t="s">
        <v>4920</v>
      </c>
      <c r="N3004" s="34">
        <v>45927</v>
      </c>
      <c r="O3004" s="41">
        <v>12803</v>
      </c>
      <c r="P3004" s="25" t="s">
        <v>893</v>
      </c>
      <c r="Q3004" s="25">
        <v>58156226575</v>
      </c>
      <c r="R3004" s="25" t="s">
        <v>41</v>
      </c>
      <c r="S3004" s="3">
        <v>4</v>
      </c>
      <c r="T3004" s="42"/>
      <c r="U3004" s="25" t="s">
        <v>19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3736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3827</v>
      </c>
      <c r="J3005" s="25">
        <v>2</v>
      </c>
      <c r="K3005" s="25">
        <v>2</v>
      </c>
      <c r="L3005" s="25">
        <f t="shared" si="492"/>
        <v>0</v>
      </c>
      <c r="M3005" s="25" t="s">
        <v>4881</v>
      </c>
      <c r="N3005" s="34">
        <v>45927</v>
      </c>
      <c r="O3005" s="41">
        <v>49693</v>
      </c>
      <c r="P3005" s="25" t="s">
        <v>2053</v>
      </c>
      <c r="Q3005" s="25">
        <v>58156226041</v>
      </c>
      <c r="R3005" s="25" t="s">
        <v>41</v>
      </c>
      <c r="S3005" s="3">
        <v>4</v>
      </c>
      <c r="T3005" s="42"/>
      <c r="U3005" s="25" t="s">
        <v>19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3736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4326</v>
      </c>
      <c r="J3006" s="25">
        <v>1</v>
      </c>
      <c r="K3006" s="25">
        <v>1</v>
      </c>
      <c r="L3006" s="25">
        <f t="shared" si="492"/>
        <v>0</v>
      </c>
      <c r="M3006" s="25" t="s">
        <v>4889</v>
      </c>
      <c r="N3006" s="34">
        <v>45927</v>
      </c>
      <c r="O3006" s="41">
        <v>9345</v>
      </c>
      <c r="P3006" s="25" t="s">
        <v>622</v>
      </c>
      <c r="Q3006" s="25">
        <v>58156227076</v>
      </c>
      <c r="R3006" s="25" t="s">
        <v>41</v>
      </c>
      <c r="S3006" s="3">
        <v>-20</v>
      </c>
      <c r="T3006" s="42"/>
      <c r="U3006" s="25" t="s">
        <v>19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3736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4327</v>
      </c>
      <c r="J3007" s="25">
        <v>1</v>
      </c>
      <c r="K3007" s="25">
        <v>1</v>
      </c>
      <c r="L3007" s="25">
        <f t="shared" si="492"/>
        <v>0</v>
      </c>
      <c r="M3007" s="25" t="s">
        <v>4913</v>
      </c>
      <c r="N3007" s="34">
        <v>45936</v>
      </c>
      <c r="O3007" s="41">
        <v>4557</v>
      </c>
      <c r="P3007" s="25" t="s">
        <v>2520</v>
      </c>
      <c r="Q3007" s="25" t="s">
        <v>4763</v>
      </c>
      <c r="R3007" s="25"/>
      <c r="S3007" s="3" t="s">
        <v>300</v>
      </c>
      <c r="T3007" s="42"/>
      <c r="U3007" s="25" t="s">
        <v>19</v>
      </c>
      <c r="V3007" s="25" t="str">
        <f>VLOOKUP(P3007,'Customer List'!B:C,2,)</f>
        <v>MOHALI (PUNJAB)</v>
      </c>
      <c r="W3007" s="43"/>
      <c r="X3007" s="34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3736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4328</v>
      </c>
      <c r="J3008" s="25">
        <v>1</v>
      </c>
      <c r="K3008" s="25">
        <v>1</v>
      </c>
      <c r="L3008" s="25">
        <f t="shared" si="492"/>
        <v>0</v>
      </c>
      <c r="M3008" s="25" t="s">
        <v>4897</v>
      </c>
      <c r="N3008" s="34">
        <v>45927</v>
      </c>
      <c r="O3008" s="41">
        <v>22239.4</v>
      </c>
      <c r="P3008" s="25" t="s">
        <v>888</v>
      </c>
      <c r="Q3008" s="25">
        <v>58156225400</v>
      </c>
      <c r="R3008" s="25" t="s">
        <v>41</v>
      </c>
      <c r="S3008" s="3">
        <v>-20</v>
      </c>
      <c r="T3008" s="42"/>
      <c r="U3008" s="25" t="s">
        <v>19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3736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4329</v>
      </c>
      <c r="J3009" s="25">
        <v>1</v>
      </c>
      <c r="K3009" s="25">
        <v>1</v>
      </c>
      <c r="L3009" s="25">
        <f t="shared" si="492"/>
        <v>0</v>
      </c>
      <c r="M3009" s="25" t="s">
        <v>4875</v>
      </c>
      <c r="N3009" s="34">
        <v>45927</v>
      </c>
      <c r="O3009" s="41">
        <v>24544.58</v>
      </c>
      <c r="P3009" s="25" t="s">
        <v>243</v>
      </c>
      <c r="Q3009" s="25">
        <v>58156233800</v>
      </c>
      <c r="R3009" s="25" t="s">
        <v>41</v>
      </c>
      <c r="S3009" s="3">
        <v>4</v>
      </c>
      <c r="T3009" s="42"/>
      <c r="U3009" s="25" t="s">
        <v>19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3736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4330</v>
      </c>
      <c r="J3010" s="25">
        <v>1</v>
      </c>
      <c r="K3010" s="25">
        <v>1</v>
      </c>
      <c r="L3010" s="25">
        <f t="shared" si="492"/>
        <v>0</v>
      </c>
      <c r="M3010" s="25" t="s">
        <v>4930</v>
      </c>
      <c r="N3010" s="34">
        <v>45929</v>
      </c>
      <c r="O3010" s="41">
        <v>7885</v>
      </c>
      <c r="P3010" s="25" t="s">
        <v>214</v>
      </c>
      <c r="Q3010" s="25" t="s">
        <v>2002</v>
      </c>
      <c r="R3010" s="25" t="s">
        <v>2002</v>
      </c>
      <c r="S3010" s="3">
        <v>4</v>
      </c>
      <c r="T3010" s="42"/>
      <c r="U3010" s="25" t="s">
        <v>19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3736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4331</v>
      </c>
      <c r="J3011" s="25">
        <v>1</v>
      </c>
      <c r="K3011" s="25">
        <v>1</v>
      </c>
      <c r="L3011" s="25">
        <f t="shared" si="492"/>
        <v>0</v>
      </c>
      <c r="M3011" s="25" t="s">
        <v>4875</v>
      </c>
      <c r="N3011" s="34">
        <v>45927</v>
      </c>
      <c r="O3011" s="41">
        <v>24544.58</v>
      </c>
      <c r="P3011" s="25" t="s">
        <v>243</v>
      </c>
      <c r="Q3011" s="25">
        <v>58156233800</v>
      </c>
      <c r="R3011" s="25" t="s">
        <v>41</v>
      </c>
      <c r="S3011" s="3">
        <v>4</v>
      </c>
      <c r="T3011" s="42"/>
      <c r="U3011" s="25" t="s">
        <v>19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3736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4332</v>
      </c>
      <c r="J3012" s="25">
        <v>1</v>
      </c>
      <c r="K3012" s="25">
        <v>1</v>
      </c>
      <c r="L3012" s="25">
        <f t="shared" si="492"/>
        <v>0</v>
      </c>
      <c r="M3012" s="25" t="s">
        <v>4951</v>
      </c>
      <c r="N3012" s="34">
        <v>45938</v>
      </c>
      <c r="O3012" s="41">
        <v>33212</v>
      </c>
      <c r="P3012" s="25" t="s">
        <v>255</v>
      </c>
      <c r="Q3012" s="25" t="s">
        <v>637</v>
      </c>
      <c r="R3012" s="25" t="s">
        <v>849</v>
      </c>
      <c r="S3012" s="3">
        <v>4</v>
      </c>
      <c r="T3012" s="42"/>
      <c r="U3012" s="25" t="s">
        <v>19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3736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4333</v>
      </c>
      <c r="J3013" s="25">
        <v>1</v>
      </c>
      <c r="K3013" s="25">
        <v>1</v>
      </c>
      <c r="L3013" s="25">
        <f t="shared" si="492"/>
        <v>0</v>
      </c>
      <c r="M3013" s="25" t="s">
        <v>4874</v>
      </c>
      <c r="N3013" s="34">
        <v>45936</v>
      </c>
      <c r="O3013" s="41">
        <v>12480</v>
      </c>
      <c r="P3013" s="25" t="s">
        <v>229</v>
      </c>
      <c r="Q3013" s="25">
        <v>58156536115</v>
      </c>
      <c r="R3013" s="25" t="s">
        <v>41</v>
      </c>
      <c r="S3013" s="3">
        <v>4</v>
      </c>
      <c r="T3013" s="42"/>
      <c r="U3013" s="25" t="s">
        <v>19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3736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4334</v>
      </c>
      <c r="J3014" s="25">
        <v>1</v>
      </c>
      <c r="K3014" s="25">
        <v>1</v>
      </c>
      <c r="L3014" s="25">
        <f t="shared" si="492"/>
        <v>0</v>
      </c>
      <c r="M3014" s="25" t="s">
        <v>4874</v>
      </c>
      <c r="N3014" s="34">
        <v>45936</v>
      </c>
      <c r="O3014" s="41">
        <v>12996.75</v>
      </c>
      <c r="P3014" s="25" t="s">
        <v>229</v>
      </c>
      <c r="Q3014" s="25">
        <v>58156536115</v>
      </c>
      <c r="R3014" s="25" t="s">
        <v>41</v>
      </c>
      <c r="S3014" s="3">
        <v>4</v>
      </c>
      <c r="T3014" s="42"/>
      <c r="U3014" s="25" t="s">
        <v>19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3736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4335</v>
      </c>
      <c r="J3015" s="25">
        <v>1</v>
      </c>
      <c r="K3015" s="25">
        <v>1</v>
      </c>
      <c r="L3015" s="25">
        <f t="shared" si="492"/>
        <v>0</v>
      </c>
      <c r="M3015" s="25" t="s">
        <v>4917</v>
      </c>
      <c r="N3015" s="34">
        <v>45936</v>
      </c>
      <c r="O3015" s="41">
        <v>40755</v>
      </c>
      <c r="P3015" s="25" t="s">
        <v>618</v>
      </c>
      <c r="Q3015" s="25">
        <v>58156534575</v>
      </c>
      <c r="R3015" s="25" t="s">
        <v>41</v>
      </c>
      <c r="S3015" s="3">
        <v>4</v>
      </c>
      <c r="T3015" s="42"/>
      <c r="U3015" s="25" t="s">
        <v>19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3736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4336</v>
      </c>
      <c r="J3016" s="25">
        <v>1</v>
      </c>
      <c r="K3016" s="25">
        <v>1</v>
      </c>
      <c r="L3016" s="25">
        <f t="shared" si="492"/>
        <v>0</v>
      </c>
      <c r="M3016" s="25" t="s">
        <v>4930</v>
      </c>
      <c r="N3016" s="34">
        <v>45929</v>
      </c>
      <c r="O3016" s="41">
        <v>8930</v>
      </c>
      <c r="P3016" s="25" t="s">
        <v>214</v>
      </c>
      <c r="Q3016" s="25" t="s">
        <v>2002</v>
      </c>
      <c r="R3016" s="25" t="s">
        <v>2002</v>
      </c>
      <c r="S3016" s="3">
        <v>4</v>
      </c>
      <c r="T3016" s="42"/>
      <c r="U3016" s="25" t="s">
        <v>19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3736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4337</v>
      </c>
      <c r="J3017" s="25">
        <v>1</v>
      </c>
      <c r="K3017" s="25">
        <v>1</v>
      </c>
      <c r="L3017" s="25">
        <f t="shared" si="492"/>
        <v>0</v>
      </c>
      <c r="M3017" s="25" t="s">
        <v>4875</v>
      </c>
      <c r="N3017" s="34">
        <v>45927</v>
      </c>
      <c r="O3017" s="41">
        <v>31751.279999999999</v>
      </c>
      <c r="P3017" s="25" t="s">
        <v>243</v>
      </c>
      <c r="Q3017" s="25">
        <v>58156233800</v>
      </c>
      <c r="R3017" s="25" t="s">
        <v>41</v>
      </c>
      <c r="S3017" s="3">
        <v>4</v>
      </c>
      <c r="T3017" s="42"/>
      <c r="U3017" s="25" t="s">
        <v>19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3736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4338</v>
      </c>
      <c r="J3018" s="25">
        <v>1</v>
      </c>
      <c r="K3018" s="25">
        <v>1</v>
      </c>
      <c r="L3018" s="25">
        <f t="shared" si="492"/>
        <v>0</v>
      </c>
      <c r="M3018" s="25" t="s">
        <v>4891</v>
      </c>
      <c r="N3018" s="34">
        <v>45929</v>
      </c>
      <c r="O3018" s="41">
        <v>14016</v>
      </c>
      <c r="P3018" s="25" t="s">
        <v>209</v>
      </c>
      <c r="Q3018" s="25" t="s">
        <v>2002</v>
      </c>
      <c r="R3018" s="25" t="s">
        <v>2002</v>
      </c>
      <c r="S3018" s="3">
        <v>4</v>
      </c>
      <c r="T3018" s="42"/>
      <c r="U3018" s="25" t="s">
        <v>19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3736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3918</v>
      </c>
      <c r="J3019" s="25">
        <v>1</v>
      </c>
      <c r="K3019" s="25">
        <v>1</v>
      </c>
      <c r="L3019" s="25">
        <f t="shared" si="492"/>
        <v>0</v>
      </c>
      <c r="M3019" s="25" t="s">
        <v>4956</v>
      </c>
      <c r="N3019" s="34">
        <v>45927</v>
      </c>
      <c r="O3019" s="41">
        <v>23529</v>
      </c>
      <c r="P3019" s="25" t="s">
        <v>2052</v>
      </c>
      <c r="Q3019" s="25">
        <v>58156227345</v>
      </c>
      <c r="R3019" s="25" t="s">
        <v>41</v>
      </c>
      <c r="S3019" s="3">
        <v>-20</v>
      </c>
      <c r="T3019" s="42"/>
      <c r="U3019" s="25" t="s">
        <v>19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3736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3974</v>
      </c>
      <c r="J3020" s="25">
        <v>1</v>
      </c>
      <c r="K3020" s="25">
        <v>1</v>
      </c>
      <c r="L3020" s="25">
        <f t="shared" si="492"/>
        <v>0</v>
      </c>
      <c r="M3020" s="25" t="s">
        <v>4881</v>
      </c>
      <c r="N3020" s="34">
        <v>45927</v>
      </c>
      <c r="O3020" s="41">
        <v>40145</v>
      </c>
      <c r="P3020" s="25" t="s">
        <v>2053</v>
      </c>
      <c r="Q3020" s="25">
        <v>58156226041</v>
      </c>
      <c r="R3020" s="25" t="s">
        <v>41</v>
      </c>
      <c r="S3020" s="3">
        <v>4</v>
      </c>
      <c r="T3020" s="42"/>
      <c r="U3020" s="25" t="s">
        <v>19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3736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4339</v>
      </c>
      <c r="J3021" s="25">
        <v>1</v>
      </c>
      <c r="K3021" s="25">
        <v>1</v>
      </c>
      <c r="L3021" s="25">
        <f t="shared" si="492"/>
        <v>0</v>
      </c>
      <c r="M3021" s="25" t="s">
        <v>4974</v>
      </c>
      <c r="N3021" s="34">
        <v>45926</v>
      </c>
      <c r="O3021" s="41">
        <v>0</v>
      </c>
      <c r="P3021" s="25" t="s">
        <v>626</v>
      </c>
      <c r="Q3021" s="25" t="s">
        <v>2002</v>
      </c>
      <c r="R3021" s="25" t="s">
        <v>2002</v>
      </c>
      <c r="S3021" s="3">
        <v>4</v>
      </c>
      <c r="T3021" s="42" t="s">
        <v>3740</v>
      </c>
      <c r="U3021" s="25" t="s">
        <v>19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3736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4118</v>
      </c>
      <c r="J3022" s="25">
        <v>2</v>
      </c>
      <c r="K3022" s="25">
        <v>2</v>
      </c>
      <c r="L3022" s="25">
        <f t="shared" si="492"/>
        <v>0</v>
      </c>
      <c r="M3022" s="25" t="s">
        <v>4881</v>
      </c>
      <c r="N3022" s="34">
        <v>45927</v>
      </c>
      <c r="O3022" s="41">
        <v>82894</v>
      </c>
      <c r="P3022" s="25" t="s">
        <v>2053</v>
      </c>
      <c r="Q3022" s="25">
        <v>58156226041</v>
      </c>
      <c r="R3022" s="25" t="s">
        <v>41</v>
      </c>
      <c r="S3022" s="3">
        <v>4</v>
      </c>
      <c r="T3022" s="42"/>
      <c r="U3022" s="25" t="s">
        <v>19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3736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4340</v>
      </c>
      <c r="J3023" s="25">
        <v>1</v>
      </c>
      <c r="K3023" s="25">
        <v>1</v>
      </c>
      <c r="L3023" s="25">
        <f t="shared" si="492"/>
        <v>0</v>
      </c>
      <c r="M3023" s="25" t="s">
        <v>4964</v>
      </c>
      <c r="N3023" s="34">
        <v>45927</v>
      </c>
      <c r="O3023" s="41">
        <v>34170</v>
      </c>
      <c r="P3023" s="25" t="s">
        <v>630</v>
      </c>
      <c r="Q3023" s="25">
        <v>58156228314</v>
      </c>
      <c r="R3023" s="25" t="s">
        <v>41</v>
      </c>
      <c r="S3023" s="3">
        <v>4</v>
      </c>
      <c r="T3023" s="42"/>
      <c r="U3023" s="25" t="s">
        <v>19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3736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4341</v>
      </c>
      <c r="J3024" s="25">
        <v>1</v>
      </c>
      <c r="K3024" s="25">
        <v>1</v>
      </c>
      <c r="L3024" s="25">
        <f t="shared" si="492"/>
        <v>0</v>
      </c>
      <c r="M3024" s="25" t="s">
        <v>4874</v>
      </c>
      <c r="N3024" s="34">
        <v>45936</v>
      </c>
      <c r="O3024" s="41">
        <v>36270</v>
      </c>
      <c r="P3024" s="25" t="s">
        <v>229</v>
      </c>
      <c r="Q3024" s="25">
        <v>58156536115</v>
      </c>
      <c r="R3024" s="25" t="s">
        <v>41</v>
      </c>
      <c r="S3024" s="3">
        <v>4</v>
      </c>
      <c r="T3024" s="42"/>
      <c r="U3024" s="25" t="s">
        <v>19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3736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4342</v>
      </c>
      <c r="J3025" s="25">
        <v>1</v>
      </c>
      <c r="K3025" s="25">
        <v>1</v>
      </c>
      <c r="L3025" s="25">
        <f t="shared" si="492"/>
        <v>0</v>
      </c>
      <c r="M3025" s="25" t="s">
        <v>4953</v>
      </c>
      <c r="N3025" s="34">
        <v>45927</v>
      </c>
      <c r="O3025" s="41">
        <v>12996.75</v>
      </c>
      <c r="P3025" s="25" t="s">
        <v>166</v>
      </c>
      <c r="Q3025" s="25">
        <v>58156229353</v>
      </c>
      <c r="R3025" s="25" t="s">
        <v>41</v>
      </c>
      <c r="S3025" s="3">
        <v>-20</v>
      </c>
      <c r="T3025" s="42"/>
      <c r="U3025" s="25" t="s">
        <v>19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3736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4343</v>
      </c>
      <c r="J3026" s="25">
        <v>2</v>
      </c>
      <c r="K3026" s="25">
        <v>2</v>
      </c>
      <c r="L3026" s="25">
        <f t="shared" si="492"/>
        <v>0</v>
      </c>
      <c r="M3026" s="25" t="s">
        <v>4946</v>
      </c>
      <c r="N3026" s="34">
        <v>45927</v>
      </c>
      <c r="O3026" s="41">
        <v>363660</v>
      </c>
      <c r="P3026" s="25" t="s">
        <v>949</v>
      </c>
      <c r="Q3026" s="25">
        <v>58156228163</v>
      </c>
      <c r="R3026" s="25" t="s">
        <v>41</v>
      </c>
      <c r="S3026" s="3">
        <v>4</v>
      </c>
      <c r="T3026" s="42"/>
      <c r="U3026" s="25" t="s">
        <v>19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3736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4344</v>
      </c>
      <c r="J3027" s="25">
        <v>2</v>
      </c>
      <c r="K3027" s="25">
        <v>2</v>
      </c>
      <c r="L3027" s="25">
        <f t="shared" si="492"/>
        <v>0</v>
      </c>
      <c r="M3027" s="25" t="s">
        <v>4946</v>
      </c>
      <c r="N3027" s="34">
        <v>45927</v>
      </c>
      <c r="O3027" s="41">
        <v>333355</v>
      </c>
      <c r="P3027" s="25" t="s">
        <v>949</v>
      </c>
      <c r="Q3027" s="25">
        <v>58156228163</v>
      </c>
      <c r="R3027" s="25" t="s">
        <v>41</v>
      </c>
      <c r="S3027" s="3">
        <v>4</v>
      </c>
      <c r="T3027" s="42"/>
      <c r="U3027" s="25" t="s">
        <v>19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3736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4345</v>
      </c>
      <c r="J3028" s="25">
        <v>2</v>
      </c>
      <c r="K3028" s="25">
        <v>2</v>
      </c>
      <c r="L3028" s="25">
        <f t="shared" si="492"/>
        <v>0</v>
      </c>
      <c r="M3028" s="25" t="s">
        <v>4946</v>
      </c>
      <c r="N3028" s="34">
        <v>45927</v>
      </c>
      <c r="O3028" s="41">
        <v>333355</v>
      </c>
      <c r="P3028" s="25" t="s">
        <v>949</v>
      </c>
      <c r="Q3028" s="25">
        <v>58156228163</v>
      </c>
      <c r="R3028" s="25" t="s">
        <v>41</v>
      </c>
      <c r="S3028" s="3">
        <v>4</v>
      </c>
      <c r="T3028" s="42"/>
      <c r="U3028" s="25" t="s">
        <v>19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3736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4346</v>
      </c>
      <c r="J3029" s="25">
        <v>2</v>
      </c>
      <c r="K3029" s="25">
        <v>2</v>
      </c>
      <c r="L3029" s="25">
        <f t="shared" si="492"/>
        <v>0</v>
      </c>
      <c r="M3029" s="25" t="s">
        <v>4946</v>
      </c>
      <c r="N3029" s="34">
        <v>45927</v>
      </c>
      <c r="O3029" s="41">
        <v>484880</v>
      </c>
      <c r="P3029" s="25" t="s">
        <v>949</v>
      </c>
      <c r="Q3029" s="25">
        <v>58156228163</v>
      </c>
      <c r="R3029" s="25" t="s">
        <v>41</v>
      </c>
      <c r="S3029" s="3">
        <v>4</v>
      </c>
      <c r="T3029" s="42"/>
      <c r="U3029" s="25" t="s">
        <v>19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3736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4347</v>
      </c>
      <c r="J3030" s="25">
        <v>1</v>
      </c>
      <c r="K3030" s="25">
        <v>1</v>
      </c>
      <c r="L3030" s="25">
        <f t="shared" si="492"/>
        <v>0</v>
      </c>
      <c r="M3030" s="25" t="s">
        <v>4966</v>
      </c>
      <c r="N3030" s="34">
        <v>45938</v>
      </c>
      <c r="O3030" s="41">
        <v>16587</v>
      </c>
      <c r="P3030" s="25" t="s">
        <v>43</v>
      </c>
      <c r="Q3030" s="25" t="s">
        <v>637</v>
      </c>
      <c r="R3030" s="25" t="s">
        <v>849</v>
      </c>
      <c r="S3030" s="3">
        <v>4</v>
      </c>
      <c r="T3030" s="42"/>
      <c r="U3030" s="25" t="s">
        <v>19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442</v>
      </c>
      <c r="I3031" s="25" t="s">
        <v>4348</v>
      </c>
      <c r="J3031" s="25">
        <v>1</v>
      </c>
      <c r="K3031" s="25">
        <v>1</v>
      </c>
      <c r="L3031" s="25">
        <f t="shared" si="492"/>
        <v>0</v>
      </c>
      <c r="M3031" s="25" t="s">
        <v>4738</v>
      </c>
      <c r="N3031" s="34">
        <v>45934</v>
      </c>
      <c r="O3031" s="41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42"/>
      <c r="U3031" s="25" t="s">
        <v>424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936</v>
      </c>
      <c r="I3032" s="25" t="s">
        <v>4137</v>
      </c>
      <c r="J3032" s="25">
        <v>1</v>
      </c>
      <c r="K3032" s="25">
        <v>1</v>
      </c>
      <c r="L3032" s="25">
        <f t="shared" si="492"/>
        <v>0</v>
      </c>
      <c r="M3032" s="25" t="s">
        <v>4738</v>
      </c>
      <c r="N3032" s="34">
        <v>45934</v>
      </c>
      <c r="O3032" s="41">
        <v>46305</v>
      </c>
      <c r="P3032" s="25" t="s">
        <v>660</v>
      </c>
      <c r="Q3032" s="25">
        <v>58156478682</v>
      </c>
      <c r="R3032" s="25" t="s">
        <v>41</v>
      </c>
      <c r="S3032" s="3">
        <v>4</v>
      </c>
      <c r="T3032" s="42"/>
      <c r="U3032" s="25" t="s">
        <v>424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3735</v>
      </c>
      <c r="I3033" s="25" t="s">
        <v>4349</v>
      </c>
      <c r="J3033" s="25">
        <v>1</v>
      </c>
      <c r="K3033" s="25">
        <v>1</v>
      </c>
      <c r="L3033" s="25">
        <f t="shared" si="492"/>
        <v>0</v>
      </c>
      <c r="M3033" s="25" t="s">
        <v>4934</v>
      </c>
      <c r="N3033" s="34">
        <v>45937</v>
      </c>
      <c r="O3033" s="41">
        <v>46305</v>
      </c>
      <c r="P3033" s="25" t="s">
        <v>173</v>
      </c>
      <c r="Q3033" s="25">
        <v>58156571163</v>
      </c>
      <c r="R3033" s="25" t="s">
        <v>41</v>
      </c>
      <c r="S3033" s="3">
        <v>4</v>
      </c>
      <c r="T3033" s="42"/>
      <c r="U3033" s="25" t="s">
        <v>424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4350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667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4948</v>
      </c>
      <c r="N3034" s="34">
        <v>45930</v>
      </c>
      <c r="O3034" s="41">
        <v>15228.75</v>
      </c>
      <c r="P3034" s="25" t="s">
        <v>670</v>
      </c>
      <c r="Q3034" s="25" t="s">
        <v>2078</v>
      </c>
      <c r="R3034" s="25" t="s">
        <v>849</v>
      </c>
      <c r="S3034" s="3">
        <v>4</v>
      </c>
      <c r="T3034" s="42"/>
      <c r="U3034" s="25" t="s">
        <v>508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4350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3739</v>
      </c>
      <c r="N3035" s="34">
        <v>45930</v>
      </c>
      <c r="O3035" s="41">
        <v>29203.200000000001</v>
      </c>
      <c r="P3035" s="25" t="s">
        <v>626</v>
      </c>
      <c r="Q3035" s="25" t="s">
        <v>2078</v>
      </c>
      <c r="R3035" s="25" t="s">
        <v>638</v>
      </c>
      <c r="S3035" s="3">
        <v>-20</v>
      </c>
      <c r="T3035" s="42" t="s">
        <v>4444</v>
      </c>
      <c r="U3035" s="25" t="s">
        <v>508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4351</v>
      </c>
      <c r="I3036" s="25" t="s">
        <v>4736</v>
      </c>
      <c r="J3036" s="25">
        <v>1</v>
      </c>
      <c r="K3036" s="25">
        <v>1</v>
      </c>
      <c r="L3036" s="25">
        <f t="shared" si="492"/>
        <v>0</v>
      </c>
      <c r="M3036" s="25" t="s">
        <v>4965</v>
      </c>
      <c r="N3036" s="34">
        <v>45938</v>
      </c>
      <c r="O3036" s="41">
        <v>12904</v>
      </c>
      <c r="P3036" s="25" t="s">
        <v>43</v>
      </c>
      <c r="Q3036" s="25" t="s">
        <v>637</v>
      </c>
      <c r="R3036" s="25" t="s">
        <v>849</v>
      </c>
      <c r="S3036" s="3">
        <v>4</v>
      </c>
      <c r="T3036" s="42"/>
      <c r="U3036" s="25" t="s">
        <v>4352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4353</v>
      </c>
      <c r="I3037" s="25" t="s">
        <v>4737</v>
      </c>
      <c r="J3037" s="25">
        <v>1</v>
      </c>
      <c r="K3037" s="25">
        <v>1</v>
      </c>
      <c r="L3037" s="25">
        <f t="shared" si="492"/>
        <v>0</v>
      </c>
      <c r="M3037" s="25" t="s">
        <v>4925</v>
      </c>
      <c r="N3037" s="34">
        <v>45938</v>
      </c>
      <c r="O3037" s="41">
        <v>70927.5</v>
      </c>
      <c r="P3037" s="25" t="s">
        <v>4354</v>
      </c>
      <c r="Q3037" s="25">
        <v>58156648572</v>
      </c>
      <c r="R3037" s="25" t="s">
        <v>41</v>
      </c>
      <c r="S3037" s="3">
        <v>-20</v>
      </c>
      <c r="T3037" s="42"/>
      <c r="U3037" s="25" t="s">
        <v>2381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4356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4357</v>
      </c>
      <c r="I3038" s="25" t="s">
        <v>4359</v>
      </c>
      <c r="J3038" s="25">
        <v>2</v>
      </c>
      <c r="K3038" s="25">
        <v>2</v>
      </c>
      <c r="L3038" s="25">
        <f t="shared" si="492"/>
        <v>0</v>
      </c>
      <c r="M3038" s="25" t="s">
        <v>4984</v>
      </c>
      <c r="N3038" s="34">
        <v>45930</v>
      </c>
      <c r="O3038" s="41">
        <v>40204</v>
      </c>
      <c r="P3038" s="25" t="s">
        <v>31</v>
      </c>
      <c r="Q3038" s="25" t="s">
        <v>2078</v>
      </c>
      <c r="R3038" s="25" t="s">
        <v>638</v>
      </c>
      <c r="S3038" s="3" t="s">
        <v>300</v>
      </c>
      <c r="T3038" s="42"/>
      <c r="U3038" s="25" t="s">
        <v>4358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4437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4439</v>
      </c>
      <c r="I3039" s="25" t="s">
        <v>4440</v>
      </c>
      <c r="J3039" s="25">
        <v>1</v>
      </c>
      <c r="K3039" s="25">
        <v>1</v>
      </c>
      <c r="L3039" s="25">
        <f t="shared" si="492"/>
        <v>0</v>
      </c>
      <c r="M3039" s="25" t="s">
        <v>4954</v>
      </c>
      <c r="N3039" s="34">
        <v>45934</v>
      </c>
      <c r="O3039" s="41">
        <v>175297.5</v>
      </c>
      <c r="P3039" s="25" t="s">
        <v>166</v>
      </c>
      <c r="Q3039" s="25">
        <v>58156475764</v>
      </c>
      <c r="R3039" s="25" t="s">
        <v>41</v>
      </c>
      <c r="S3039" s="3">
        <v>-80</v>
      </c>
      <c r="T3039" s="42"/>
      <c r="U3039" s="25" t="s">
        <v>493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4437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4441</v>
      </c>
      <c r="J3040" s="25">
        <v>1</v>
      </c>
      <c r="K3040" s="25">
        <v>1</v>
      </c>
      <c r="L3040" s="25">
        <f t="shared" si="492"/>
        <v>0</v>
      </c>
      <c r="M3040" s="25" t="s">
        <v>4954</v>
      </c>
      <c r="N3040" s="34">
        <v>45934</v>
      </c>
      <c r="O3040" s="41">
        <v>75521.25</v>
      </c>
      <c r="P3040" s="25" t="s">
        <v>166</v>
      </c>
      <c r="Q3040" s="25">
        <v>58156475764</v>
      </c>
      <c r="R3040" s="25" t="s">
        <v>41</v>
      </c>
      <c r="S3040" s="3">
        <v>-80</v>
      </c>
      <c r="T3040" s="42"/>
      <c r="U3040" s="25" t="s">
        <v>493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4437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4442</v>
      </c>
      <c r="J3041" s="25">
        <v>1</v>
      </c>
      <c r="K3041" s="25">
        <v>1</v>
      </c>
      <c r="L3041" s="25">
        <f t="shared" si="492"/>
        <v>0</v>
      </c>
      <c r="M3041" s="25" t="s">
        <v>4895</v>
      </c>
      <c r="N3041" s="34">
        <v>45939</v>
      </c>
      <c r="O3041" s="41">
        <v>20212.5</v>
      </c>
      <c r="P3041" s="25" t="s">
        <v>4438</v>
      </c>
      <c r="Q3041" s="25" t="s">
        <v>637</v>
      </c>
      <c r="R3041" s="25" t="s">
        <v>725</v>
      </c>
      <c r="S3041" s="3">
        <v>-80</v>
      </c>
      <c r="T3041" s="42"/>
      <c r="U3041" s="25" t="s">
        <v>493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4702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4693</v>
      </c>
      <c r="I3042" s="25" t="s">
        <v>4706</v>
      </c>
      <c r="J3042" s="25">
        <v>1</v>
      </c>
      <c r="K3042" s="25">
        <v>1</v>
      </c>
      <c r="L3042" s="25">
        <f t="shared" si="492"/>
        <v>0</v>
      </c>
      <c r="M3042" s="25" t="s">
        <v>4940</v>
      </c>
      <c r="N3042" s="34">
        <v>45934</v>
      </c>
      <c r="O3042" s="41">
        <v>11875.5</v>
      </c>
      <c r="P3042" s="25" t="s">
        <v>3729</v>
      </c>
      <c r="Q3042" s="25">
        <v>58156475322</v>
      </c>
      <c r="R3042" s="25" t="s">
        <v>41</v>
      </c>
      <c r="S3042" s="3">
        <v>-20</v>
      </c>
      <c r="T3042" s="42"/>
      <c r="U3042" s="25" t="s">
        <v>4705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4702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4694</v>
      </c>
      <c r="I3043" s="25" t="s">
        <v>4707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949</v>
      </c>
      <c r="Q3043" s="25"/>
      <c r="R3043" s="25"/>
      <c r="S3043" s="3">
        <v>-20</v>
      </c>
      <c r="T3043" s="42"/>
      <c r="U3043" s="25" t="s">
        <v>4705</v>
      </c>
      <c r="V3043" s="25" t="str">
        <f>VLOOKUP(P3043,'Customer List'!B:C,2,)</f>
        <v>Banglore</v>
      </c>
      <c r="W3043" s="43" t="s">
        <v>4862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4702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4695</v>
      </c>
      <c r="I3044" s="25" t="s">
        <v>4708</v>
      </c>
      <c r="J3044" s="25">
        <v>1</v>
      </c>
      <c r="K3044" s="25">
        <v>1</v>
      </c>
      <c r="L3044" s="25">
        <f t="shared" si="492"/>
        <v>0</v>
      </c>
      <c r="M3044" s="25" t="s">
        <v>4940</v>
      </c>
      <c r="N3044" s="34">
        <v>45934</v>
      </c>
      <c r="O3044" s="41">
        <v>4712.5</v>
      </c>
      <c r="P3044" s="25" t="s">
        <v>3729</v>
      </c>
      <c r="Q3044" s="25">
        <v>58156475322</v>
      </c>
      <c r="R3044" s="25" t="s">
        <v>41</v>
      </c>
      <c r="S3044" s="3">
        <v>-20</v>
      </c>
      <c r="T3044" s="42"/>
      <c r="U3044" s="25" t="s">
        <v>4705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4702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4696</v>
      </c>
      <c r="I3045" s="25" t="s">
        <v>4709</v>
      </c>
      <c r="J3045" s="25">
        <v>1</v>
      </c>
      <c r="K3045" s="25">
        <v>1</v>
      </c>
      <c r="L3045" s="25">
        <f t="shared" si="492"/>
        <v>0</v>
      </c>
      <c r="M3045" s="25" t="s">
        <v>4940</v>
      </c>
      <c r="N3045" s="34">
        <v>45934</v>
      </c>
      <c r="O3045" s="41">
        <v>9236.5</v>
      </c>
      <c r="P3045" s="25" t="s">
        <v>3729</v>
      </c>
      <c r="Q3045" s="25">
        <v>58156475322</v>
      </c>
      <c r="R3045" s="25" t="s">
        <v>41</v>
      </c>
      <c r="S3045" s="3">
        <v>-20</v>
      </c>
      <c r="T3045" s="42"/>
      <c r="U3045" s="25" t="s">
        <v>4705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4702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4697</v>
      </c>
      <c r="I3046" s="25" t="s">
        <v>4710</v>
      </c>
      <c r="J3046" s="25">
        <v>1</v>
      </c>
      <c r="K3046" s="25">
        <v>1</v>
      </c>
      <c r="L3046" s="25">
        <f t="shared" si="492"/>
        <v>0</v>
      </c>
      <c r="M3046" s="25" t="s">
        <v>4940</v>
      </c>
      <c r="N3046" s="34">
        <v>45934</v>
      </c>
      <c r="O3046" s="41">
        <v>14703</v>
      </c>
      <c r="P3046" s="25" t="s">
        <v>3729</v>
      </c>
      <c r="Q3046" s="25">
        <v>58156475322</v>
      </c>
      <c r="R3046" s="25" t="s">
        <v>41</v>
      </c>
      <c r="S3046" s="3">
        <v>-20</v>
      </c>
      <c r="T3046" s="42"/>
      <c r="U3046" s="25" t="s">
        <v>4705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4702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4698</v>
      </c>
      <c r="I3047" s="25" t="s">
        <v>4711</v>
      </c>
      <c r="J3047" s="25">
        <v>1</v>
      </c>
      <c r="K3047" s="25">
        <v>1</v>
      </c>
      <c r="L3047" s="25">
        <f t="shared" si="492"/>
        <v>0</v>
      </c>
      <c r="M3047" s="25" t="s">
        <v>4940</v>
      </c>
      <c r="N3047" s="34">
        <v>45934</v>
      </c>
      <c r="O3047" s="41">
        <v>4712.5</v>
      </c>
      <c r="P3047" s="25" t="s">
        <v>3729</v>
      </c>
      <c r="Q3047" s="25">
        <v>58156475322</v>
      </c>
      <c r="R3047" s="25" t="s">
        <v>41</v>
      </c>
      <c r="S3047" s="3">
        <v>-20</v>
      </c>
      <c r="T3047" s="42"/>
      <c r="U3047" s="25" t="s">
        <v>4705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4702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4699</v>
      </c>
      <c r="I3048" s="25" t="s">
        <v>4712</v>
      </c>
      <c r="J3048" s="25">
        <v>1</v>
      </c>
      <c r="K3048" s="25">
        <v>1</v>
      </c>
      <c r="L3048" s="25">
        <f t="shared" si="492"/>
        <v>0</v>
      </c>
      <c r="M3048" s="25" t="s">
        <v>4969</v>
      </c>
      <c r="N3048" s="34">
        <v>45936</v>
      </c>
      <c r="O3048" s="41">
        <v>60119</v>
      </c>
      <c r="P3048" s="25" t="s">
        <v>4703</v>
      </c>
      <c r="Q3048" s="25">
        <v>58156535312</v>
      </c>
      <c r="R3048" s="25" t="s">
        <v>41</v>
      </c>
      <c r="S3048" s="3">
        <v>-20</v>
      </c>
      <c r="T3048" s="42"/>
      <c r="U3048" s="25" t="s">
        <v>4705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4702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4700</v>
      </c>
      <c r="I3049" s="25" t="s">
        <v>4713</v>
      </c>
      <c r="J3049" s="25">
        <v>1</v>
      </c>
      <c r="K3049" s="25">
        <v>1</v>
      </c>
      <c r="L3049" s="25">
        <f t="shared" si="492"/>
        <v>0</v>
      </c>
      <c r="M3049" s="25" t="s">
        <v>4969</v>
      </c>
      <c r="N3049" s="34">
        <v>45936</v>
      </c>
      <c r="O3049" s="41">
        <v>3016</v>
      </c>
      <c r="P3049" s="25" t="s">
        <v>4703</v>
      </c>
      <c r="Q3049" s="25">
        <v>58156535312</v>
      </c>
      <c r="R3049" s="25" t="s">
        <v>41</v>
      </c>
      <c r="S3049" s="3">
        <v>-20</v>
      </c>
      <c r="T3049" s="42"/>
      <c r="U3049" s="25" t="s">
        <v>4705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4702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4701</v>
      </c>
      <c r="I3050" s="25" t="s">
        <v>4714</v>
      </c>
      <c r="J3050" s="25">
        <v>2</v>
      </c>
      <c r="K3050" s="25">
        <v>2</v>
      </c>
      <c r="L3050" s="25">
        <f t="shared" si="492"/>
        <v>0</v>
      </c>
      <c r="M3050" s="25" t="s">
        <v>4903</v>
      </c>
      <c r="N3050" s="34">
        <v>45934</v>
      </c>
      <c r="O3050" s="41">
        <v>6902</v>
      </c>
      <c r="P3050" s="25" t="s">
        <v>4704</v>
      </c>
      <c r="Q3050" s="25">
        <v>58156477724</v>
      </c>
      <c r="R3050" s="25" t="s">
        <v>41</v>
      </c>
      <c r="S3050" s="3">
        <v>-20</v>
      </c>
      <c r="T3050" s="42"/>
      <c r="U3050" s="25" t="s">
        <v>4705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4721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4716</v>
      </c>
      <c r="I3051" s="25" t="s">
        <v>4717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50</v>
      </c>
      <c r="Q3051" s="25"/>
      <c r="R3051" s="25"/>
      <c r="S3051" s="3" t="s">
        <v>300</v>
      </c>
      <c r="T3051" s="42"/>
      <c r="U3051" s="25" t="s">
        <v>4358</v>
      </c>
      <c r="V3051" s="25" t="str">
        <f>VLOOKUP(P3051,'Customer List'!B:C,2,)</f>
        <v>Delhi</v>
      </c>
      <c r="W3051" s="44" t="s">
        <v>606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4721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2646</v>
      </c>
      <c r="I3052" s="25" t="s">
        <v>4718</v>
      </c>
      <c r="J3052" s="25">
        <v>1</v>
      </c>
      <c r="K3052" s="25">
        <v>1</v>
      </c>
      <c r="L3052" s="25">
        <f t="shared" si="492"/>
        <v>0</v>
      </c>
      <c r="M3052" s="25" t="s">
        <v>4985</v>
      </c>
      <c r="N3052" s="34">
        <v>45939</v>
      </c>
      <c r="O3052" s="41">
        <v>18200</v>
      </c>
      <c r="P3052" s="25" t="s">
        <v>2649</v>
      </c>
      <c r="Q3052" s="25" t="s">
        <v>2078</v>
      </c>
      <c r="R3052" s="25" t="s">
        <v>638</v>
      </c>
      <c r="S3052" s="3" t="s">
        <v>300</v>
      </c>
      <c r="T3052" s="42"/>
      <c r="U3052" s="25" t="s">
        <v>4358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4721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4719</v>
      </c>
      <c r="I3053" s="25" t="s">
        <v>4720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50</v>
      </c>
      <c r="Q3053" s="25"/>
      <c r="R3053" s="25"/>
      <c r="S3053" s="3" t="s">
        <v>300</v>
      </c>
      <c r="T3053" s="42"/>
      <c r="U3053" s="25" t="s">
        <v>4358</v>
      </c>
      <c r="V3053" s="25" t="str">
        <f>VLOOKUP(P3053,'Customer List'!B:C,2,)</f>
        <v>Delhi</v>
      </c>
      <c r="W3053" s="44" t="s">
        <v>606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4740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4535</v>
      </c>
      <c r="J3054" s="25">
        <v>1</v>
      </c>
      <c r="K3054" s="25">
        <v>1</v>
      </c>
      <c r="L3054" s="25">
        <f t="shared" ref="L3054:L3117" si="504">J3054-K3054</f>
        <v>0</v>
      </c>
      <c r="M3054" s="25"/>
      <c r="N3054" s="34">
        <v>45937</v>
      </c>
      <c r="O3054" s="41">
        <v>18895</v>
      </c>
      <c r="P3054" s="25" t="s">
        <v>618</v>
      </c>
      <c r="Q3054" s="25">
        <v>58156578664</v>
      </c>
      <c r="R3054" s="25" t="s">
        <v>41</v>
      </c>
      <c r="S3054" s="3">
        <v>4</v>
      </c>
      <c r="T3054" s="42"/>
      <c r="U3054" s="25" t="s">
        <v>19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4740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4246</v>
      </c>
      <c r="J3055" s="25">
        <v>1</v>
      </c>
      <c r="K3055" s="25">
        <v>1</v>
      </c>
      <c r="L3055" s="25">
        <f t="shared" si="504"/>
        <v>0</v>
      </c>
      <c r="M3055" s="25"/>
      <c r="N3055" s="34">
        <v>45937</v>
      </c>
      <c r="O3055" s="41">
        <v>8977.5</v>
      </c>
      <c r="P3055" s="25" t="s">
        <v>618</v>
      </c>
      <c r="Q3055" s="25">
        <v>58156578664</v>
      </c>
      <c r="R3055" s="25" t="s">
        <v>41</v>
      </c>
      <c r="S3055" s="3">
        <v>4</v>
      </c>
      <c r="T3055" s="42"/>
      <c r="U3055" s="25" t="s">
        <v>19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4740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4536</v>
      </c>
      <c r="J3056" s="25">
        <v>1</v>
      </c>
      <c r="K3056" s="25">
        <v>1</v>
      </c>
      <c r="L3056" s="25">
        <f t="shared" si="504"/>
        <v>0</v>
      </c>
      <c r="M3056" s="25" t="s">
        <v>4885</v>
      </c>
      <c r="N3056" s="34">
        <v>45937</v>
      </c>
      <c r="O3056" s="41">
        <v>9532</v>
      </c>
      <c r="P3056" s="25" t="s">
        <v>4673</v>
      </c>
      <c r="Q3056" s="25">
        <v>58156568330</v>
      </c>
      <c r="R3056" s="25" t="s">
        <v>41</v>
      </c>
      <c r="S3056" s="3">
        <v>4</v>
      </c>
      <c r="T3056" s="42"/>
      <c r="U3056" s="25" t="s">
        <v>19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4740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4537</v>
      </c>
      <c r="J3057" s="25">
        <v>1</v>
      </c>
      <c r="K3057" s="25">
        <v>1</v>
      </c>
      <c r="L3057" s="25">
        <f t="shared" si="504"/>
        <v>0</v>
      </c>
      <c r="M3057" s="25" t="s">
        <v>4933</v>
      </c>
      <c r="N3057" s="34">
        <v>45937</v>
      </c>
      <c r="O3057" s="41">
        <v>29760</v>
      </c>
      <c r="P3057" s="25" t="s">
        <v>173</v>
      </c>
      <c r="Q3057" s="25">
        <v>58156571163</v>
      </c>
      <c r="R3057" s="25" t="s">
        <v>41</v>
      </c>
      <c r="S3057" s="3">
        <v>4</v>
      </c>
      <c r="T3057" s="42"/>
      <c r="U3057" s="25" t="s">
        <v>19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4740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4538</v>
      </c>
      <c r="J3058" s="25">
        <v>1</v>
      </c>
      <c r="K3058" s="25">
        <v>1</v>
      </c>
      <c r="L3058" s="25">
        <f t="shared" si="504"/>
        <v>0</v>
      </c>
      <c r="M3058" s="25" t="s">
        <v>4933</v>
      </c>
      <c r="N3058" s="34">
        <v>45937</v>
      </c>
      <c r="O3058" s="41">
        <v>18414</v>
      </c>
      <c r="P3058" s="25" t="s">
        <v>173</v>
      </c>
      <c r="Q3058" s="25">
        <v>58156571163</v>
      </c>
      <c r="R3058" s="25" t="s">
        <v>41</v>
      </c>
      <c r="S3058" s="3">
        <v>4</v>
      </c>
      <c r="T3058" s="42"/>
      <c r="U3058" s="25" t="s">
        <v>19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4740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3927</v>
      </c>
      <c r="J3059" s="25">
        <v>1</v>
      </c>
      <c r="K3059" s="25">
        <v>1</v>
      </c>
      <c r="L3059" s="25">
        <f t="shared" si="504"/>
        <v>0</v>
      </c>
      <c r="M3059" s="25" t="s">
        <v>4933</v>
      </c>
      <c r="N3059" s="34">
        <v>45937</v>
      </c>
      <c r="O3059" s="41">
        <v>9765</v>
      </c>
      <c r="P3059" s="25" t="s">
        <v>173</v>
      </c>
      <c r="Q3059" s="25">
        <v>58156571163</v>
      </c>
      <c r="R3059" s="25" t="s">
        <v>41</v>
      </c>
      <c r="S3059" s="3">
        <v>4</v>
      </c>
      <c r="T3059" s="42"/>
      <c r="U3059" s="25" t="s">
        <v>19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4740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4539</v>
      </c>
      <c r="J3060" s="25">
        <v>1</v>
      </c>
      <c r="K3060" s="25">
        <v>1</v>
      </c>
      <c r="L3060" s="25">
        <f t="shared" si="504"/>
        <v>0</v>
      </c>
      <c r="M3060" s="25" t="s">
        <v>4876</v>
      </c>
      <c r="N3060" s="34">
        <v>45937</v>
      </c>
      <c r="O3060" s="41">
        <v>24611.040000000001</v>
      </c>
      <c r="P3060" s="25" t="s">
        <v>243</v>
      </c>
      <c r="Q3060" s="25">
        <v>58156569435</v>
      </c>
      <c r="R3060" s="25" t="s">
        <v>41</v>
      </c>
      <c r="S3060" s="3">
        <v>4</v>
      </c>
      <c r="T3060" s="42"/>
      <c r="U3060" s="25" t="s">
        <v>19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4740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4540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1137</v>
      </c>
      <c r="Q3061" s="25"/>
      <c r="R3061" s="25"/>
      <c r="S3061" s="3">
        <v>4</v>
      </c>
      <c r="T3061" s="42"/>
      <c r="U3061" s="25" t="s">
        <v>19</v>
      </c>
      <c r="V3061" s="25" t="str">
        <f>VLOOKUP(P3061,'Customer List'!B:C,2,)</f>
        <v>Kerala</v>
      </c>
      <c r="W3061" s="43" t="s">
        <v>4863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4740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4541</v>
      </c>
      <c r="J3062" s="25">
        <v>1</v>
      </c>
      <c r="K3062" s="25">
        <v>1</v>
      </c>
      <c r="L3062" s="25">
        <f t="shared" si="504"/>
        <v>0</v>
      </c>
      <c r="M3062" s="25" t="s">
        <v>4933</v>
      </c>
      <c r="N3062" s="34">
        <v>45937</v>
      </c>
      <c r="O3062" s="41">
        <v>26598</v>
      </c>
      <c r="P3062" s="25" t="s">
        <v>173</v>
      </c>
      <c r="Q3062" s="25">
        <v>58156571163</v>
      </c>
      <c r="R3062" s="25" t="s">
        <v>41</v>
      </c>
      <c r="S3062" s="3">
        <v>4</v>
      </c>
      <c r="T3062" s="42"/>
      <c r="U3062" s="25" t="s">
        <v>19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4740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4542</v>
      </c>
      <c r="J3063" s="25">
        <v>1</v>
      </c>
      <c r="K3063" s="25">
        <v>1</v>
      </c>
      <c r="L3063" s="25">
        <f t="shared" si="504"/>
        <v>0</v>
      </c>
      <c r="M3063" s="25" t="s">
        <v>4933</v>
      </c>
      <c r="N3063" s="34">
        <v>45937</v>
      </c>
      <c r="O3063" s="41">
        <v>14229</v>
      </c>
      <c r="P3063" s="25" t="s">
        <v>173</v>
      </c>
      <c r="Q3063" s="25">
        <v>58156571163</v>
      </c>
      <c r="R3063" s="25" t="s">
        <v>41</v>
      </c>
      <c r="S3063" s="3">
        <v>4</v>
      </c>
      <c r="T3063" s="42"/>
      <c r="U3063" s="25" t="s">
        <v>19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4740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4543</v>
      </c>
      <c r="J3064" s="25">
        <v>1</v>
      </c>
      <c r="K3064" s="25">
        <v>1</v>
      </c>
      <c r="L3064" s="25">
        <f t="shared" si="504"/>
        <v>0</v>
      </c>
      <c r="M3064" s="25" t="s">
        <v>4885</v>
      </c>
      <c r="N3064" s="34">
        <v>45937</v>
      </c>
      <c r="O3064" s="41">
        <v>10927</v>
      </c>
      <c r="P3064" s="25" t="s">
        <v>4673</v>
      </c>
      <c r="Q3064" s="25">
        <v>58156568330</v>
      </c>
      <c r="R3064" s="25" t="s">
        <v>41</v>
      </c>
      <c r="S3064" s="3">
        <v>4</v>
      </c>
      <c r="T3064" s="42"/>
      <c r="U3064" s="25" t="s">
        <v>19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4740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4544</v>
      </c>
      <c r="J3065" s="25">
        <v>1</v>
      </c>
      <c r="K3065" s="25">
        <v>1</v>
      </c>
      <c r="L3065" s="25">
        <f t="shared" si="504"/>
        <v>0</v>
      </c>
      <c r="M3065" s="25" t="s">
        <v>4933</v>
      </c>
      <c r="N3065" s="34">
        <v>45937</v>
      </c>
      <c r="O3065" s="41">
        <v>20553</v>
      </c>
      <c r="P3065" s="25" t="s">
        <v>173</v>
      </c>
      <c r="Q3065" s="25">
        <v>58156571163</v>
      </c>
      <c r="R3065" s="25" t="s">
        <v>41</v>
      </c>
      <c r="S3065" s="3">
        <v>4</v>
      </c>
      <c r="T3065" s="42"/>
      <c r="U3065" s="25" t="s">
        <v>19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4740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4545</v>
      </c>
      <c r="J3066" s="25">
        <v>1</v>
      </c>
      <c r="K3066" s="25">
        <v>1</v>
      </c>
      <c r="L3066" s="25">
        <f t="shared" si="504"/>
        <v>0</v>
      </c>
      <c r="M3066" s="25" t="s">
        <v>4933</v>
      </c>
      <c r="N3066" s="34">
        <v>45937</v>
      </c>
      <c r="O3066" s="41">
        <v>40455</v>
      </c>
      <c r="P3066" s="25" t="s">
        <v>173</v>
      </c>
      <c r="Q3066" s="25">
        <v>58156571163</v>
      </c>
      <c r="R3066" s="25" t="s">
        <v>41</v>
      </c>
      <c r="S3066" s="3">
        <v>4</v>
      </c>
      <c r="T3066" s="42"/>
      <c r="U3066" s="25" t="s">
        <v>19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4740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4546</v>
      </c>
      <c r="J3067" s="25">
        <v>2</v>
      </c>
      <c r="K3067" s="25">
        <v>2</v>
      </c>
      <c r="L3067" s="25">
        <f t="shared" si="504"/>
        <v>0</v>
      </c>
      <c r="M3067" s="25"/>
      <c r="N3067" s="34">
        <v>45937</v>
      </c>
      <c r="O3067" s="41">
        <v>52839</v>
      </c>
      <c r="P3067" s="25" t="s">
        <v>618</v>
      </c>
      <c r="Q3067" s="25">
        <v>58156578664</v>
      </c>
      <c r="R3067" s="25" t="s">
        <v>41</v>
      </c>
      <c r="S3067" s="3">
        <v>4</v>
      </c>
      <c r="T3067" s="42"/>
      <c r="U3067" s="25" t="s">
        <v>19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4740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4547</v>
      </c>
      <c r="J3068" s="25">
        <v>1</v>
      </c>
      <c r="K3068" s="25">
        <v>1</v>
      </c>
      <c r="L3068" s="25">
        <f t="shared" si="504"/>
        <v>0</v>
      </c>
      <c r="M3068" s="25" t="s">
        <v>4941</v>
      </c>
      <c r="N3068" s="34">
        <v>45937</v>
      </c>
      <c r="O3068" s="41">
        <v>4937.3999999999996</v>
      </c>
      <c r="P3068" s="25" t="s">
        <v>277</v>
      </c>
      <c r="Q3068" s="25">
        <v>58156565795</v>
      </c>
      <c r="R3068" s="25" t="s">
        <v>41</v>
      </c>
      <c r="S3068" s="3">
        <v>4</v>
      </c>
      <c r="T3068" s="42"/>
      <c r="U3068" s="25" t="s">
        <v>19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4740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4548</v>
      </c>
      <c r="J3069" s="25">
        <v>1</v>
      </c>
      <c r="K3069" s="25">
        <v>1</v>
      </c>
      <c r="L3069" s="25">
        <f t="shared" si="504"/>
        <v>0</v>
      </c>
      <c r="M3069" s="25" t="s">
        <v>4941</v>
      </c>
      <c r="N3069" s="34">
        <v>45937</v>
      </c>
      <c r="O3069" s="41">
        <v>23091.84</v>
      </c>
      <c r="P3069" s="25" t="s">
        <v>277</v>
      </c>
      <c r="Q3069" s="25">
        <v>58156565795</v>
      </c>
      <c r="R3069" s="25" t="s">
        <v>41</v>
      </c>
      <c r="S3069" s="3">
        <v>4</v>
      </c>
      <c r="T3069" s="42"/>
      <c r="U3069" s="25" t="s">
        <v>19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4740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4549</v>
      </c>
      <c r="J3070" s="25">
        <v>1</v>
      </c>
      <c r="K3070" s="25">
        <v>1</v>
      </c>
      <c r="L3070" s="25">
        <f t="shared" si="504"/>
        <v>0</v>
      </c>
      <c r="M3070" s="25" t="s">
        <v>4933</v>
      </c>
      <c r="N3070" s="34">
        <v>45937</v>
      </c>
      <c r="O3070" s="41">
        <v>26784</v>
      </c>
      <c r="P3070" s="25" t="s">
        <v>173</v>
      </c>
      <c r="Q3070" s="25">
        <v>58156571163</v>
      </c>
      <c r="R3070" s="25" t="s">
        <v>41</v>
      </c>
      <c r="S3070" s="3">
        <v>4</v>
      </c>
      <c r="T3070" s="42"/>
      <c r="U3070" s="25" t="s">
        <v>19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4740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4550</v>
      </c>
      <c r="J3071" s="25">
        <v>1</v>
      </c>
      <c r="K3071" s="25">
        <v>1</v>
      </c>
      <c r="L3071" s="25">
        <f t="shared" si="504"/>
        <v>0</v>
      </c>
      <c r="M3071" s="25" t="s">
        <v>4972</v>
      </c>
      <c r="N3071" s="34">
        <v>45938</v>
      </c>
      <c r="O3071" s="41">
        <v>28969.5</v>
      </c>
      <c r="P3071" s="25" t="s">
        <v>1140</v>
      </c>
      <c r="Q3071" s="25" t="s">
        <v>637</v>
      </c>
      <c r="R3071" s="25" t="s">
        <v>725</v>
      </c>
      <c r="S3071" s="3">
        <v>4</v>
      </c>
      <c r="T3071" s="42"/>
      <c r="U3071" s="25" t="s">
        <v>19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4740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4551</v>
      </c>
      <c r="J3072" s="25">
        <v>1</v>
      </c>
      <c r="K3072" s="25">
        <v>1</v>
      </c>
      <c r="L3072" s="25">
        <f t="shared" si="504"/>
        <v>0</v>
      </c>
      <c r="M3072" s="25" t="s">
        <v>4935</v>
      </c>
      <c r="N3072" s="34">
        <v>45937</v>
      </c>
      <c r="O3072" s="41">
        <v>12810</v>
      </c>
      <c r="P3072" s="25" t="s">
        <v>173</v>
      </c>
      <c r="Q3072" s="25">
        <v>58156571163</v>
      </c>
      <c r="R3072" s="25" t="s">
        <v>41</v>
      </c>
      <c r="S3072" s="3">
        <v>4</v>
      </c>
      <c r="T3072" s="42"/>
      <c r="U3072" s="25" t="s">
        <v>19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4740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4552</v>
      </c>
      <c r="J3073" s="25">
        <v>1</v>
      </c>
      <c r="K3073" s="25">
        <v>1</v>
      </c>
      <c r="L3073" s="25">
        <f t="shared" si="504"/>
        <v>0</v>
      </c>
      <c r="M3073" s="25" t="s">
        <v>4933</v>
      </c>
      <c r="N3073" s="34">
        <v>45937</v>
      </c>
      <c r="O3073" s="41">
        <v>6789</v>
      </c>
      <c r="P3073" s="25" t="s">
        <v>173</v>
      </c>
      <c r="Q3073" s="25">
        <v>58156571163</v>
      </c>
      <c r="R3073" s="25" t="s">
        <v>41</v>
      </c>
      <c r="S3073" s="3">
        <v>4</v>
      </c>
      <c r="T3073" s="42"/>
      <c r="U3073" s="25" t="s">
        <v>19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4740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4553</v>
      </c>
      <c r="J3074" s="25">
        <v>1</v>
      </c>
      <c r="K3074" s="25">
        <v>1</v>
      </c>
      <c r="L3074" s="25">
        <f t="shared" si="504"/>
        <v>0</v>
      </c>
      <c r="M3074" s="25"/>
      <c r="N3074" s="34">
        <v>45937</v>
      </c>
      <c r="O3074" s="41">
        <v>24453</v>
      </c>
      <c r="P3074" s="25" t="s">
        <v>618</v>
      </c>
      <c r="Q3074" s="25">
        <v>58156578664</v>
      </c>
      <c r="R3074" s="25" t="s">
        <v>41</v>
      </c>
      <c r="S3074" s="3">
        <v>4</v>
      </c>
      <c r="T3074" s="42"/>
      <c r="U3074" s="25" t="s">
        <v>19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4740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4554</v>
      </c>
      <c r="J3075" s="25">
        <v>1</v>
      </c>
      <c r="K3075" s="25">
        <v>1</v>
      </c>
      <c r="L3075" s="25">
        <f t="shared" si="504"/>
        <v>0</v>
      </c>
      <c r="M3075" s="25"/>
      <c r="N3075" s="34">
        <v>45937</v>
      </c>
      <c r="O3075" s="41">
        <v>24966</v>
      </c>
      <c r="P3075" s="25" t="s">
        <v>618</v>
      </c>
      <c r="Q3075" s="25">
        <v>58156578664</v>
      </c>
      <c r="R3075" s="25" t="s">
        <v>41</v>
      </c>
      <c r="S3075" s="3">
        <v>4</v>
      </c>
      <c r="T3075" s="42"/>
      <c r="U3075" s="25" t="s">
        <v>19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4740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4555</v>
      </c>
      <c r="J3076" s="25">
        <v>1</v>
      </c>
      <c r="K3076" s="25">
        <v>1</v>
      </c>
      <c r="L3076" s="25">
        <f t="shared" si="504"/>
        <v>0</v>
      </c>
      <c r="M3076" s="25" t="s">
        <v>4941</v>
      </c>
      <c r="N3076" s="34">
        <v>45937</v>
      </c>
      <c r="O3076" s="41">
        <v>30991.68</v>
      </c>
      <c r="P3076" s="25" t="s">
        <v>277</v>
      </c>
      <c r="Q3076" s="25">
        <v>58156565795</v>
      </c>
      <c r="R3076" s="25" t="s">
        <v>41</v>
      </c>
      <c r="S3076" s="3">
        <v>4</v>
      </c>
      <c r="T3076" s="42"/>
      <c r="U3076" s="25" t="s">
        <v>19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4740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4556</v>
      </c>
      <c r="J3077" s="25">
        <v>1</v>
      </c>
      <c r="K3077" s="25">
        <v>1</v>
      </c>
      <c r="L3077" s="25">
        <f t="shared" si="504"/>
        <v>0</v>
      </c>
      <c r="M3077" s="25"/>
      <c r="N3077" s="34">
        <v>45937</v>
      </c>
      <c r="O3077" s="41">
        <v>12055.5</v>
      </c>
      <c r="P3077" s="25" t="s">
        <v>618</v>
      </c>
      <c r="Q3077" s="25">
        <v>58156578664</v>
      </c>
      <c r="R3077" s="25" t="s">
        <v>41</v>
      </c>
      <c r="S3077" s="3">
        <v>4</v>
      </c>
      <c r="T3077" s="42"/>
      <c r="U3077" s="25" t="s">
        <v>19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4740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4557</v>
      </c>
      <c r="J3078" s="25">
        <v>1</v>
      </c>
      <c r="K3078" s="25">
        <v>1</v>
      </c>
      <c r="L3078" s="25">
        <f t="shared" si="504"/>
        <v>0</v>
      </c>
      <c r="M3078" s="25" t="s">
        <v>4887</v>
      </c>
      <c r="N3078" s="34">
        <v>45937</v>
      </c>
      <c r="O3078" s="41">
        <v>15015</v>
      </c>
      <c r="P3078" s="25" t="s">
        <v>622</v>
      </c>
      <c r="Q3078" s="25">
        <v>58156569730</v>
      </c>
      <c r="R3078" s="25" t="s">
        <v>41</v>
      </c>
      <c r="S3078" s="3">
        <v>4</v>
      </c>
      <c r="T3078" s="42"/>
      <c r="U3078" s="25" t="s">
        <v>19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4740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4558</v>
      </c>
      <c r="J3079" s="25">
        <v>1</v>
      </c>
      <c r="K3079" s="25">
        <v>1</v>
      </c>
      <c r="L3079" s="25">
        <f t="shared" si="504"/>
        <v>0</v>
      </c>
      <c r="M3079" s="25" t="s">
        <v>4933</v>
      </c>
      <c r="N3079" s="34">
        <v>45937</v>
      </c>
      <c r="O3079" s="41">
        <v>33294</v>
      </c>
      <c r="P3079" s="25" t="s">
        <v>173</v>
      </c>
      <c r="Q3079" s="25">
        <v>58156571163</v>
      </c>
      <c r="R3079" s="25" t="s">
        <v>41</v>
      </c>
      <c r="S3079" s="3">
        <v>4</v>
      </c>
      <c r="T3079" s="42"/>
      <c r="U3079" s="25" t="s">
        <v>19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4740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4559</v>
      </c>
      <c r="J3080" s="25">
        <v>1</v>
      </c>
      <c r="K3080" s="25">
        <v>1</v>
      </c>
      <c r="L3080" s="25">
        <f t="shared" si="504"/>
        <v>0</v>
      </c>
      <c r="M3080" s="25"/>
      <c r="N3080" s="34">
        <v>45937</v>
      </c>
      <c r="O3080" s="41">
        <v>22657.5</v>
      </c>
      <c r="P3080" s="25" t="s">
        <v>618</v>
      </c>
      <c r="Q3080" s="25">
        <v>58156578664</v>
      </c>
      <c r="R3080" s="25" t="s">
        <v>41</v>
      </c>
      <c r="S3080" s="3">
        <v>4</v>
      </c>
      <c r="T3080" s="42"/>
      <c r="U3080" s="25" t="s">
        <v>19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4740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4560</v>
      </c>
      <c r="J3081" s="25">
        <v>1</v>
      </c>
      <c r="K3081" s="25">
        <v>1</v>
      </c>
      <c r="L3081" s="25">
        <f t="shared" si="504"/>
        <v>0</v>
      </c>
      <c r="M3081" s="25"/>
      <c r="N3081" s="34">
        <v>45937</v>
      </c>
      <c r="O3081" s="41">
        <v>26590</v>
      </c>
      <c r="P3081" s="25" t="s">
        <v>618</v>
      </c>
      <c r="Q3081" s="25">
        <v>58156578664</v>
      </c>
      <c r="R3081" s="25" t="s">
        <v>41</v>
      </c>
      <c r="S3081" s="3">
        <v>4</v>
      </c>
      <c r="T3081" s="42"/>
      <c r="U3081" s="25" t="s">
        <v>19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4740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4561</v>
      </c>
      <c r="J3082" s="25">
        <v>1</v>
      </c>
      <c r="K3082" s="25">
        <v>1</v>
      </c>
      <c r="L3082" s="25">
        <f t="shared" si="504"/>
        <v>0</v>
      </c>
      <c r="M3082" s="25" t="s">
        <v>4933</v>
      </c>
      <c r="N3082" s="34">
        <v>45937</v>
      </c>
      <c r="O3082" s="41">
        <v>27156</v>
      </c>
      <c r="P3082" s="25" t="s">
        <v>173</v>
      </c>
      <c r="Q3082" s="25">
        <v>58156571163</v>
      </c>
      <c r="R3082" s="25" t="s">
        <v>41</v>
      </c>
      <c r="S3082" s="3">
        <v>4</v>
      </c>
      <c r="T3082" s="42"/>
      <c r="U3082" s="25" t="s">
        <v>19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4740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4562</v>
      </c>
      <c r="J3083" s="25">
        <v>1</v>
      </c>
      <c r="K3083" s="25">
        <v>1</v>
      </c>
      <c r="L3083" s="25">
        <f t="shared" si="504"/>
        <v>0</v>
      </c>
      <c r="M3083" s="25" t="s">
        <v>4933</v>
      </c>
      <c r="N3083" s="34">
        <v>45937</v>
      </c>
      <c r="O3083" s="41">
        <v>26319</v>
      </c>
      <c r="P3083" s="25" t="s">
        <v>173</v>
      </c>
      <c r="Q3083" s="25">
        <v>58156571163</v>
      </c>
      <c r="R3083" s="25" t="s">
        <v>41</v>
      </c>
      <c r="S3083" s="3">
        <v>4</v>
      </c>
      <c r="T3083" s="42"/>
      <c r="U3083" s="25" t="s">
        <v>19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4740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4563</v>
      </c>
      <c r="J3084" s="25">
        <v>1</v>
      </c>
      <c r="K3084" s="25">
        <v>1</v>
      </c>
      <c r="L3084" s="25">
        <f t="shared" si="504"/>
        <v>0</v>
      </c>
      <c r="M3084" s="25"/>
      <c r="N3084" s="34">
        <v>45937</v>
      </c>
      <c r="O3084" s="41">
        <v>25906.5</v>
      </c>
      <c r="P3084" s="25" t="s">
        <v>618</v>
      </c>
      <c r="Q3084" s="25">
        <v>58156578664</v>
      </c>
      <c r="R3084" s="25" t="s">
        <v>41</v>
      </c>
      <c r="S3084" s="3">
        <v>4</v>
      </c>
      <c r="T3084" s="42"/>
      <c r="U3084" s="25" t="s">
        <v>19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4740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4564</v>
      </c>
      <c r="J3085" s="25">
        <v>1</v>
      </c>
      <c r="K3085" s="25">
        <v>1</v>
      </c>
      <c r="L3085" s="25">
        <f t="shared" si="504"/>
        <v>0</v>
      </c>
      <c r="M3085" s="25"/>
      <c r="N3085" s="34">
        <v>45937</v>
      </c>
      <c r="O3085" s="41">
        <v>26590.5</v>
      </c>
      <c r="P3085" s="25" t="s">
        <v>618</v>
      </c>
      <c r="Q3085" s="25">
        <v>58156578664</v>
      </c>
      <c r="R3085" s="25" t="s">
        <v>41</v>
      </c>
      <c r="S3085" s="3">
        <v>4</v>
      </c>
      <c r="T3085" s="42"/>
      <c r="U3085" s="25" t="s">
        <v>19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4740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4565</v>
      </c>
      <c r="J3086" s="25">
        <v>1</v>
      </c>
      <c r="K3086" s="25">
        <v>1</v>
      </c>
      <c r="L3086" s="25">
        <f t="shared" si="504"/>
        <v>0</v>
      </c>
      <c r="M3086" s="25"/>
      <c r="N3086" s="34">
        <v>45937</v>
      </c>
      <c r="O3086" s="41">
        <v>15048</v>
      </c>
      <c r="P3086" s="25" t="s">
        <v>618</v>
      </c>
      <c r="Q3086" s="25">
        <v>58156578664</v>
      </c>
      <c r="R3086" s="25" t="s">
        <v>41</v>
      </c>
      <c r="S3086" s="3">
        <v>4</v>
      </c>
      <c r="T3086" s="42"/>
      <c r="U3086" s="25" t="s">
        <v>19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4740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4566</v>
      </c>
      <c r="J3087" s="25">
        <v>1</v>
      </c>
      <c r="K3087" s="25">
        <v>1</v>
      </c>
      <c r="L3087" s="25">
        <f t="shared" si="504"/>
        <v>0</v>
      </c>
      <c r="M3087" s="25"/>
      <c r="N3087" s="34">
        <v>45937</v>
      </c>
      <c r="O3087" s="41">
        <v>10602</v>
      </c>
      <c r="P3087" s="25" t="s">
        <v>618</v>
      </c>
      <c r="Q3087" s="25">
        <v>58156578664</v>
      </c>
      <c r="R3087" s="25" t="s">
        <v>41</v>
      </c>
      <c r="S3087" s="3">
        <v>4</v>
      </c>
      <c r="T3087" s="42"/>
      <c r="U3087" s="25" t="s">
        <v>19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4740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4567</v>
      </c>
      <c r="J3088" s="25">
        <v>1</v>
      </c>
      <c r="K3088" s="25">
        <v>1</v>
      </c>
      <c r="L3088" s="25">
        <f t="shared" si="504"/>
        <v>0</v>
      </c>
      <c r="M3088" s="25" t="s">
        <v>4933</v>
      </c>
      <c r="N3088" s="34">
        <v>45937</v>
      </c>
      <c r="O3088" s="41">
        <v>19344</v>
      </c>
      <c r="P3088" s="25" t="s">
        <v>173</v>
      </c>
      <c r="Q3088" s="25">
        <v>58156571163</v>
      </c>
      <c r="R3088" s="25" t="s">
        <v>41</v>
      </c>
      <c r="S3088" s="3">
        <v>4</v>
      </c>
      <c r="T3088" s="42"/>
      <c r="U3088" s="25" t="s">
        <v>19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4740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4568</v>
      </c>
      <c r="I3089" s="25" t="s">
        <v>4682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1137</v>
      </c>
      <c r="Q3089" s="25"/>
      <c r="R3089" s="25"/>
      <c r="S3089" s="3">
        <v>4</v>
      </c>
      <c r="T3089" s="42"/>
      <c r="U3089" s="25" t="s">
        <v>19</v>
      </c>
      <c r="V3089" s="25" t="str">
        <f>VLOOKUP(P3089,'Customer List'!B:C,2,)</f>
        <v>Kerala</v>
      </c>
      <c r="W3089" s="43" t="s">
        <v>4863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4740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3951</v>
      </c>
      <c r="J3090" s="25">
        <v>1</v>
      </c>
      <c r="K3090" s="25">
        <v>1</v>
      </c>
      <c r="L3090" s="25">
        <f t="shared" si="504"/>
        <v>0</v>
      </c>
      <c r="M3090" s="25" t="s">
        <v>4887</v>
      </c>
      <c r="N3090" s="34">
        <v>45937</v>
      </c>
      <c r="O3090" s="41">
        <v>14280</v>
      </c>
      <c r="P3090" s="25" t="s">
        <v>622</v>
      </c>
      <c r="Q3090" s="25">
        <v>58156569730</v>
      </c>
      <c r="R3090" s="25" t="s">
        <v>41</v>
      </c>
      <c r="S3090" s="3">
        <v>4</v>
      </c>
      <c r="T3090" s="42"/>
      <c r="U3090" s="25" t="s">
        <v>19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4740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4569</v>
      </c>
      <c r="J3091" s="25">
        <v>1</v>
      </c>
      <c r="K3091" s="25">
        <v>1</v>
      </c>
      <c r="L3091" s="25">
        <f t="shared" si="504"/>
        <v>0</v>
      </c>
      <c r="M3091" s="25"/>
      <c r="N3091" s="34">
        <v>45937</v>
      </c>
      <c r="O3091" s="41">
        <v>17442</v>
      </c>
      <c r="P3091" s="25" t="s">
        <v>618</v>
      </c>
      <c r="Q3091" s="25">
        <v>58156578664</v>
      </c>
      <c r="R3091" s="25" t="s">
        <v>41</v>
      </c>
      <c r="S3091" s="3">
        <v>4</v>
      </c>
      <c r="T3091" s="42"/>
      <c r="U3091" s="25" t="s">
        <v>19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4740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4570</v>
      </c>
      <c r="J3092" s="25">
        <v>1</v>
      </c>
      <c r="K3092" s="25">
        <v>1</v>
      </c>
      <c r="L3092" s="25">
        <f t="shared" si="504"/>
        <v>0</v>
      </c>
      <c r="M3092" s="25" t="s">
        <v>4933</v>
      </c>
      <c r="N3092" s="34">
        <v>45937</v>
      </c>
      <c r="O3092" s="41">
        <v>27249</v>
      </c>
      <c r="P3092" s="25" t="s">
        <v>173</v>
      </c>
      <c r="Q3092" s="25">
        <v>58156571163</v>
      </c>
      <c r="R3092" s="25" t="s">
        <v>41</v>
      </c>
      <c r="S3092" s="3">
        <v>4</v>
      </c>
      <c r="T3092" s="42"/>
      <c r="U3092" s="25" t="s">
        <v>19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4740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4571</v>
      </c>
      <c r="J3093" s="25">
        <v>1</v>
      </c>
      <c r="K3093" s="25">
        <v>1</v>
      </c>
      <c r="L3093" s="25">
        <f t="shared" si="504"/>
        <v>0</v>
      </c>
      <c r="M3093" s="25"/>
      <c r="N3093" s="34">
        <v>45937</v>
      </c>
      <c r="O3093" s="41">
        <v>20691</v>
      </c>
      <c r="P3093" s="25" t="s">
        <v>618</v>
      </c>
      <c r="Q3093" s="25">
        <v>58156578664</v>
      </c>
      <c r="R3093" s="25" t="s">
        <v>41</v>
      </c>
      <c r="S3093" s="3">
        <v>4</v>
      </c>
      <c r="T3093" s="42"/>
      <c r="U3093" s="25" t="s">
        <v>19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4740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4572</v>
      </c>
      <c r="J3094" s="25">
        <v>1</v>
      </c>
      <c r="K3094" s="25">
        <v>1</v>
      </c>
      <c r="L3094" s="25">
        <f t="shared" si="504"/>
        <v>0</v>
      </c>
      <c r="M3094" s="25" t="s">
        <v>4933</v>
      </c>
      <c r="N3094" s="34">
        <v>45937</v>
      </c>
      <c r="O3094" s="41">
        <v>18414</v>
      </c>
      <c r="P3094" s="25" t="s">
        <v>173</v>
      </c>
      <c r="Q3094" s="25">
        <v>58156571163</v>
      </c>
      <c r="R3094" s="25" t="s">
        <v>41</v>
      </c>
      <c r="S3094" s="3">
        <v>4</v>
      </c>
      <c r="T3094" s="42"/>
      <c r="U3094" s="25" t="s">
        <v>19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4740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4573</v>
      </c>
      <c r="J3095" s="25">
        <v>1</v>
      </c>
      <c r="K3095" s="25">
        <v>1</v>
      </c>
      <c r="L3095" s="25">
        <f t="shared" si="504"/>
        <v>0</v>
      </c>
      <c r="M3095" s="25" t="s">
        <v>4941</v>
      </c>
      <c r="N3095" s="34">
        <v>45937</v>
      </c>
      <c r="O3095" s="41">
        <v>11621.88</v>
      </c>
      <c r="P3095" s="25" t="s">
        <v>277</v>
      </c>
      <c r="Q3095" s="25">
        <v>58156565795</v>
      </c>
      <c r="R3095" s="25" t="s">
        <v>41</v>
      </c>
      <c r="S3095" s="3">
        <v>4</v>
      </c>
      <c r="T3095" s="42"/>
      <c r="U3095" s="25" t="s">
        <v>19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4740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4574</v>
      </c>
      <c r="J3096" s="25">
        <v>1</v>
      </c>
      <c r="K3096" s="25">
        <v>1</v>
      </c>
      <c r="L3096" s="25">
        <f t="shared" si="504"/>
        <v>0</v>
      </c>
      <c r="M3096" s="25" t="s">
        <v>4941</v>
      </c>
      <c r="N3096" s="34">
        <v>45937</v>
      </c>
      <c r="O3096" s="41">
        <v>18990</v>
      </c>
      <c r="P3096" s="25" t="s">
        <v>277</v>
      </c>
      <c r="Q3096" s="25">
        <v>58156565795</v>
      </c>
      <c r="R3096" s="25" t="s">
        <v>41</v>
      </c>
      <c r="S3096" s="3">
        <v>4</v>
      </c>
      <c r="T3096" s="42"/>
      <c r="U3096" s="25" t="s">
        <v>19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4740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3959</v>
      </c>
      <c r="J3097" s="25">
        <v>1</v>
      </c>
      <c r="K3097" s="25">
        <v>1</v>
      </c>
      <c r="L3097" s="25">
        <f t="shared" si="504"/>
        <v>0</v>
      </c>
      <c r="M3097" s="25" t="s">
        <v>4983</v>
      </c>
      <c r="N3097" s="34">
        <v>45937</v>
      </c>
      <c r="O3097" s="41">
        <v>0</v>
      </c>
      <c r="P3097" s="25" t="s">
        <v>2178</v>
      </c>
      <c r="Q3097" s="25">
        <v>58156573495</v>
      </c>
      <c r="R3097" s="25" t="s">
        <v>41</v>
      </c>
      <c r="S3097" s="3">
        <v>4</v>
      </c>
      <c r="T3097" s="42"/>
      <c r="U3097" s="25" t="s">
        <v>19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4740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4279</v>
      </c>
      <c r="J3098" s="25">
        <v>2</v>
      </c>
      <c r="K3098" s="25">
        <v>2</v>
      </c>
      <c r="L3098" s="25">
        <f t="shared" si="504"/>
        <v>0</v>
      </c>
      <c r="M3098" s="25" t="s">
        <v>4876</v>
      </c>
      <c r="N3098" s="34">
        <v>45937</v>
      </c>
      <c r="O3098" s="41">
        <v>73359</v>
      </c>
      <c r="P3098" s="25" t="s">
        <v>243</v>
      </c>
      <c r="Q3098" s="25">
        <v>58156569435</v>
      </c>
      <c r="R3098" s="25" t="s">
        <v>41</v>
      </c>
      <c r="S3098" s="3">
        <v>4</v>
      </c>
      <c r="T3098" s="42"/>
      <c r="U3098" s="25" t="s">
        <v>19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4740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4576</v>
      </c>
      <c r="J3099" s="25">
        <v>1</v>
      </c>
      <c r="K3099" s="25">
        <v>1</v>
      </c>
      <c r="L3099" s="25">
        <f t="shared" si="504"/>
        <v>0</v>
      </c>
      <c r="M3099" s="25" t="s">
        <v>4926</v>
      </c>
      <c r="N3099" s="34">
        <v>45937</v>
      </c>
      <c r="O3099" s="41">
        <v>34968</v>
      </c>
      <c r="P3099" s="25" t="s">
        <v>1138</v>
      </c>
      <c r="Q3099" s="25">
        <v>58156567700</v>
      </c>
      <c r="R3099" s="25" t="s">
        <v>41</v>
      </c>
      <c r="S3099" s="3">
        <v>4</v>
      </c>
      <c r="T3099" s="42"/>
      <c r="U3099" s="25" t="s">
        <v>19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4740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4577</v>
      </c>
      <c r="J3100" s="25">
        <v>1</v>
      </c>
      <c r="K3100" s="25">
        <v>1</v>
      </c>
      <c r="L3100" s="25">
        <f t="shared" si="504"/>
        <v>0</v>
      </c>
      <c r="M3100" s="25" t="s">
        <v>4876</v>
      </c>
      <c r="N3100" s="34">
        <v>45937</v>
      </c>
      <c r="O3100" s="41">
        <v>32661</v>
      </c>
      <c r="P3100" s="25" t="s">
        <v>243</v>
      </c>
      <c r="Q3100" s="25">
        <v>58156569435</v>
      </c>
      <c r="R3100" s="25" t="s">
        <v>41</v>
      </c>
      <c r="S3100" s="3">
        <v>4</v>
      </c>
      <c r="T3100" s="42"/>
      <c r="U3100" s="25" t="s">
        <v>19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4740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4578</v>
      </c>
      <c r="J3101" s="25">
        <v>1</v>
      </c>
      <c r="K3101" s="25">
        <v>1</v>
      </c>
      <c r="L3101" s="25">
        <f t="shared" si="504"/>
        <v>0</v>
      </c>
      <c r="M3101" s="25" t="s">
        <v>4939</v>
      </c>
      <c r="N3101" s="34">
        <v>45937</v>
      </c>
      <c r="O3101" s="41">
        <v>11392.5</v>
      </c>
      <c r="P3101" s="25" t="s">
        <v>2178</v>
      </c>
      <c r="Q3101" s="25">
        <v>58156573495</v>
      </c>
      <c r="R3101" s="25" t="s">
        <v>41</v>
      </c>
      <c r="S3101" s="3">
        <v>4</v>
      </c>
      <c r="T3101" s="42"/>
      <c r="U3101" s="25" t="s">
        <v>19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4740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4578</v>
      </c>
      <c r="J3102" s="25">
        <v>1</v>
      </c>
      <c r="K3102" s="25">
        <v>1</v>
      </c>
      <c r="L3102" s="25">
        <f t="shared" si="504"/>
        <v>0</v>
      </c>
      <c r="M3102" s="25"/>
      <c r="N3102" s="34">
        <v>45937</v>
      </c>
      <c r="O3102" s="41">
        <v>12206.25</v>
      </c>
      <c r="P3102" s="25" t="s">
        <v>195</v>
      </c>
      <c r="Q3102" s="25">
        <v>58156573160</v>
      </c>
      <c r="R3102" s="25" t="s">
        <v>41</v>
      </c>
      <c r="S3102" s="3">
        <v>4</v>
      </c>
      <c r="T3102" s="42"/>
      <c r="U3102" s="25" t="s">
        <v>19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4740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4579</v>
      </c>
      <c r="J3103" s="25">
        <v>1</v>
      </c>
      <c r="K3103" s="25">
        <v>1</v>
      </c>
      <c r="L3103" s="25">
        <f t="shared" si="504"/>
        <v>0</v>
      </c>
      <c r="M3103" s="25"/>
      <c r="N3103" s="34">
        <v>45937</v>
      </c>
      <c r="O3103" s="41">
        <v>16623.75</v>
      </c>
      <c r="P3103" s="25" t="s">
        <v>195</v>
      </c>
      <c r="Q3103" s="25">
        <v>58156573160</v>
      </c>
      <c r="R3103" s="25" t="s">
        <v>41</v>
      </c>
      <c r="S3103" s="3">
        <v>4</v>
      </c>
      <c r="T3103" s="42"/>
      <c r="U3103" s="25" t="s">
        <v>19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4740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4580</v>
      </c>
      <c r="J3104" s="25">
        <v>1</v>
      </c>
      <c r="K3104" s="25">
        <v>1</v>
      </c>
      <c r="L3104" s="25">
        <f t="shared" si="504"/>
        <v>0</v>
      </c>
      <c r="M3104" s="25" t="s">
        <v>4899</v>
      </c>
      <c r="N3104" s="34">
        <v>45937</v>
      </c>
      <c r="O3104" s="41">
        <v>13996.5</v>
      </c>
      <c r="P3104" s="25" t="s">
        <v>296</v>
      </c>
      <c r="Q3104" s="25">
        <v>58156572773</v>
      </c>
      <c r="R3104" s="25" t="s">
        <v>41</v>
      </c>
      <c r="S3104" s="3">
        <v>4</v>
      </c>
      <c r="T3104" s="42"/>
      <c r="U3104" s="25" t="s">
        <v>19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4740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4581</v>
      </c>
      <c r="J3105" s="25">
        <v>1</v>
      </c>
      <c r="K3105" s="25">
        <v>1</v>
      </c>
      <c r="L3105" s="25">
        <f t="shared" si="504"/>
        <v>0</v>
      </c>
      <c r="M3105" s="25"/>
      <c r="N3105" s="34">
        <v>45937</v>
      </c>
      <c r="O3105" s="41">
        <v>17088.75</v>
      </c>
      <c r="P3105" s="25" t="s">
        <v>195</v>
      </c>
      <c r="Q3105" s="25">
        <v>58156573160</v>
      </c>
      <c r="R3105" s="25" t="s">
        <v>41</v>
      </c>
      <c r="S3105" s="3">
        <v>4</v>
      </c>
      <c r="T3105" s="42"/>
      <c r="U3105" s="25" t="s">
        <v>19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4740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4277</v>
      </c>
      <c r="J3106" s="25">
        <v>1</v>
      </c>
      <c r="K3106" s="25">
        <v>1</v>
      </c>
      <c r="L3106" s="25">
        <f t="shared" si="504"/>
        <v>0</v>
      </c>
      <c r="M3106" s="25" t="s">
        <v>4876</v>
      </c>
      <c r="N3106" s="34">
        <v>45937</v>
      </c>
      <c r="O3106" s="41">
        <v>25051.5</v>
      </c>
      <c r="P3106" s="25" t="s">
        <v>243</v>
      </c>
      <c r="Q3106" s="25">
        <v>58156569435</v>
      </c>
      <c r="R3106" s="25" t="s">
        <v>41</v>
      </c>
      <c r="S3106" s="3">
        <v>4</v>
      </c>
      <c r="T3106" s="42"/>
      <c r="U3106" s="25" t="s">
        <v>19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4740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4602</v>
      </c>
      <c r="J3107" s="25">
        <v>2</v>
      </c>
      <c r="K3107" s="25">
        <v>2</v>
      </c>
      <c r="L3107" s="25">
        <f t="shared" si="504"/>
        <v>0</v>
      </c>
      <c r="M3107" s="25" t="s">
        <v>4939</v>
      </c>
      <c r="N3107" s="34">
        <v>45937</v>
      </c>
      <c r="O3107" s="41">
        <v>23219</v>
      </c>
      <c r="P3107" s="25" t="s">
        <v>2178</v>
      </c>
      <c r="Q3107" s="25">
        <v>58156573495</v>
      </c>
      <c r="R3107" s="25" t="s">
        <v>41</v>
      </c>
      <c r="S3107" s="3">
        <v>4</v>
      </c>
      <c r="T3107" s="42"/>
      <c r="U3107" s="25" t="s">
        <v>19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4740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4583</v>
      </c>
      <c r="J3108" s="25">
        <v>1</v>
      </c>
      <c r="K3108" s="25">
        <v>1</v>
      </c>
      <c r="L3108" s="25">
        <f t="shared" si="504"/>
        <v>0</v>
      </c>
      <c r="M3108" s="25" t="s">
        <v>4876</v>
      </c>
      <c r="N3108" s="34">
        <v>45937</v>
      </c>
      <c r="O3108" s="41">
        <v>21888</v>
      </c>
      <c r="P3108" s="25" t="s">
        <v>243</v>
      </c>
      <c r="Q3108" s="25">
        <v>58156569435</v>
      </c>
      <c r="R3108" s="25" t="s">
        <v>41</v>
      </c>
      <c r="S3108" s="3">
        <v>4</v>
      </c>
      <c r="T3108" s="42"/>
      <c r="U3108" s="25" t="s">
        <v>19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4740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4584</v>
      </c>
      <c r="J3109" s="25">
        <v>1</v>
      </c>
      <c r="K3109" s="25">
        <v>1</v>
      </c>
      <c r="L3109" s="25">
        <f t="shared" si="504"/>
        <v>0</v>
      </c>
      <c r="M3109" s="25" t="s">
        <v>4899</v>
      </c>
      <c r="N3109" s="34">
        <v>45937</v>
      </c>
      <c r="O3109" s="41">
        <v>20398</v>
      </c>
      <c r="P3109" s="25" t="s">
        <v>296</v>
      </c>
      <c r="Q3109" s="25">
        <v>58156572773</v>
      </c>
      <c r="R3109" s="25" t="s">
        <v>41</v>
      </c>
      <c r="S3109" s="3">
        <v>4</v>
      </c>
      <c r="T3109" s="42"/>
      <c r="U3109" s="25" t="s">
        <v>19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4740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4585</v>
      </c>
      <c r="J3110" s="25">
        <v>1</v>
      </c>
      <c r="K3110" s="25">
        <v>1</v>
      </c>
      <c r="L3110" s="25">
        <f t="shared" si="504"/>
        <v>0</v>
      </c>
      <c r="M3110" s="25" t="s">
        <v>4899</v>
      </c>
      <c r="N3110" s="34">
        <v>45937</v>
      </c>
      <c r="O3110" s="41">
        <v>47197.5</v>
      </c>
      <c r="P3110" s="25" t="s">
        <v>296</v>
      </c>
      <c r="Q3110" s="25">
        <v>58156572773</v>
      </c>
      <c r="R3110" s="25" t="s">
        <v>41</v>
      </c>
      <c r="S3110" s="3">
        <v>4</v>
      </c>
      <c r="T3110" s="42"/>
      <c r="U3110" s="25" t="s">
        <v>19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4740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4613</v>
      </c>
      <c r="J3111" s="25">
        <v>2</v>
      </c>
      <c r="K3111" s="25">
        <v>2</v>
      </c>
      <c r="L3111" s="25">
        <f t="shared" si="504"/>
        <v>0</v>
      </c>
      <c r="M3111" s="25" t="s">
        <v>4915</v>
      </c>
      <c r="N3111" s="34">
        <v>45937</v>
      </c>
      <c r="O3111" s="41">
        <v>76973</v>
      </c>
      <c r="P3111" s="25" t="s">
        <v>4449</v>
      </c>
      <c r="Q3111" s="25">
        <v>58156570021</v>
      </c>
      <c r="R3111" s="25" t="s">
        <v>41</v>
      </c>
      <c r="S3111" s="3">
        <v>4</v>
      </c>
      <c r="T3111" s="42"/>
      <c r="U3111" s="25" t="s">
        <v>19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4740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4618</v>
      </c>
      <c r="J3112" s="25">
        <v>2</v>
      </c>
      <c r="K3112" s="25">
        <v>2</v>
      </c>
      <c r="L3112" s="25">
        <f t="shared" si="504"/>
        <v>0</v>
      </c>
      <c r="M3112" s="25" t="s">
        <v>4886</v>
      </c>
      <c r="N3112" s="34">
        <v>45937</v>
      </c>
      <c r="O3112" s="41">
        <v>6975</v>
      </c>
      <c r="P3112" s="25" t="s">
        <v>3594</v>
      </c>
      <c r="Q3112" s="25">
        <v>58156565891</v>
      </c>
      <c r="R3112" s="25" t="s">
        <v>41</v>
      </c>
      <c r="S3112" s="3">
        <v>4</v>
      </c>
      <c r="T3112" s="42"/>
      <c r="U3112" s="25" t="s">
        <v>19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4740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4586</v>
      </c>
      <c r="J3113" s="25">
        <v>1</v>
      </c>
      <c r="K3113" s="25">
        <v>1</v>
      </c>
      <c r="L3113" s="25">
        <f t="shared" si="504"/>
        <v>0</v>
      </c>
      <c r="M3113" s="25" t="s">
        <v>4926</v>
      </c>
      <c r="N3113" s="34">
        <v>45937</v>
      </c>
      <c r="O3113" s="41">
        <v>41230</v>
      </c>
      <c r="P3113" s="25" t="s">
        <v>1138</v>
      </c>
      <c r="Q3113" s="25">
        <v>58156567700</v>
      </c>
      <c r="R3113" s="25" t="s">
        <v>41</v>
      </c>
      <c r="S3113" s="3">
        <v>4</v>
      </c>
      <c r="T3113" s="42"/>
      <c r="U3113" s="25" t="s">
        <v>19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4740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4586</v>
      </c>
      <c r="J3114" s="25">
        <v>20</v>
      </c>
      <c r="K3114" s="25">
        <v>20</v>
      </c>
      <c r="L3114" s="25">
        <f t="shared" si="504"/>
        <v>0</v>
      </c>
      <c r="M3114" s="25" t="s">
        <v>4876</v>
      </c>
      <c r="N3114" s="34">
        <v>45937</v>
      </c>
      <c r="O3114" s="41">
        <v>649800</v>
      </c>
      <c r="P3114" s="25" t="s">
        <v>243</v>
      </c>
      <c r="Q3114" s="25">
        <v>58156569435</v>
      </c>
      <c r="R3114" s="25" t="s">
        <v>41</v>
      </c>
      <c r="S3114" s="3">
        <v>4</v>
      </c>
      <c r="T3114" s="42"/>
      <c r="U3114" s="25" t="s">
        <v>19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4740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4587</v>
      </c>
      <c r="J3115" s="25">
        <v>1</v>
      </c>
      <c r="K3115" s="25">
        <v>1</v>
      </c>
      <c r="L3115" s="25">
        <f t="shared" si="504"/>
        <v>0</v>
      </c>
      <c r="M3115" s="25"/>
      <c r="N3115" s="34">
        <v>45937</v>
      </c>
      <c r="O3115" s="41">
        <v>15228.75</v>
      </c>
      <c r="P3115" s="25" t="s">
        <v>195</v>
      </c>
      <c r="Q3115" s="25">
        <v>58156573160</v>
      </c>
      <c r="R3115" s="25" t="s">
        <v>41</v>
      </c>
      <c r="S3115" s="3">
        <v>4</v>
      </c>
      <c r="T3115" s="42"/>
      <c r="U3115" s="25" t="s">
        <v>19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4740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617</v>
      </c>
      <c r="I3116" s="25" t="s">
        <v>4588</v>
      </c>
      <c r="J3116" s="25">
        <v>1</v>
      </c>
      <c r="K3116" s="25">
        <v>1</v>
      </c>
      <c r="L3116" s="25">
        <f t="shared" si="504"/>
        <v>0</v>
      </c>
      <c r="M3116" s="25"/>
      <c r="N3116" s="34">
        <v>45937</v>
      </c>
      <c r="O3116" s="41">
        <v>8370</v>
      </c>
      <c r="P3116" s="25" t="s">
        <v>195</v>
      </c>
      <c r="Q3116" s="25">
        <v>58156573160</v>
      </c>
      <c r="R3116" s="25" t="s">
        <v>41</v>
      </c>
      <c r="S3116" s="3">
        <v>4</v>
      </c>
      <c r="T3116" s="42"/>
      <c r="U3116" s="25" t="s">
        <v>19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4740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4589</v>
      </c>
      <c r="J3117" s="25">
        <v>1</v>
      </c>
      <c r="K3117" s="25">
        <v>1</v>
      </c>
      <c r="L3117" s="25">
        <f t="shared" si="504"/>
        <v>0</v>
      </c>
      <c r="M3117" s="25"/>
      <c r="N3117" s="34">
        <v>45937</v>
      </c>
      <c r="O3117" s="41">
        <v>18018.75</v>
      </c>
      <c r="P3117" s="25" t="s">
        <v>195</v>
      </c>
      <c r="Q3117" s="25">
        <v>58156573160</v>
      </c>
      <c r="R3117" s="25" t="s">
        <v>41</v>
      </c>
      <c r="S3117" s="3">
        <v>4</v>
      </c>
      <c r="T3117" s="42"/>
      <c r="U3117" s="25" t="s">
        <v>19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4740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4637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4943</v>
      </c>
      <c r="N3118" s="34">
        <v>45937</v>
      </c>
      <c r="O3118" s="41">
        <v>57253.9</v>
      </c>
      <c r="P3118" s="25" t="s">
        <v>492</v>
      </c>
      <c r="Q3118" s="41" t="s">
        <v>4762</v>
      </c>
      <c r="R3118" s="25" t="s">
        <v>41</v>
      </c>
      <c r="S3118" s="3">
        <v>4</v>
      </c>
      <c r="T3118" s="42"/>
      <c r="U3118" s="25" t="s">
        <v>19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4740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4590</v>
      </c>
      <c r="J3119" s="25">
        <v>1</v>
      </c>
      <c r="K3119" s="25">
        <v>1</v>
      </c>
      <c r="L3119" s="25">
        <f t="shared" si="511"/>
        <v>0</v>
      </c>
      <c r="M3119" s="25" t="s">
        <v>4944</v>
      </c>
      <c r="N3119" s="34">
        <v>45937</v>
      </c>
      <c r="O3119" s="41">
        <v>38487</v>
      </c>
      <c r="P3119" s="25" t="s">
        <v>184</v>
      </c>
      <c r="Q3119" s="25">
        <v>58156566646</v>
      </c>
      <c r="R3119" s="25" t="s">
        <v>41</v>
      </c>
      <c r="S3119" s="3">
        <v>4</v>
      </c>
      <c r="T3119" s="42"/>
      <c r="U3119" s="25" t="s">
        <v>19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4740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4591</v>
      </c>
      <c r="J3120" s="25">
        <v>1</v>
      </c>
      <c r="K3120" s="25">
        <v>1</v>
      </c>
      <c r="L3120" s="25">
        <f t="shared" si="511"/>
        <v>0</v>
      </c>
      <c r="M3120" s="25" t="s">
        <v>4898</v>
      </c>
      <c r="N3120" s="34">
        <v>45937</v>
      </c>
      <c r="O3120" s="41">
        <v>42431</v>
      </c>
      <c r="P3120" s="25" t="s">
        <v>289</v>
      </c>
      <c r="Q3120" s="25">
        <v>58156567033</v>
      </c>
      <c r="R3120" s="25" t="s">
        <v>41</v>
      </c>
      <c r="S3120" s="3">
        <v>4</v>
      </c>
      <c r="T3120" s="42"/>
      <c r="U3120" s="25" t="s">
        <v>19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4740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4592</v>
      </c>
      <c r="J3121" s="25">
        <v>1</v>
      </c>
      <c r="K3121" s="25">
        <v>1</v>
      </c>
      <c r="L3121" s="25">
        <f t="shared" si="511"/>
        <v>0</v>
      </c>
      <c r="M3121" s="25" t="s">
        <v>4933</v>
      </c>
      <c r="N3121" s="34">
        <v>45937</v>
      </c>
      <c r="O3121" s="41">
        <v>10416</v>
      </c>
      <c r="P3121" s="25" t="s">
        <v>173</v>
      </c>
      <c r="Q3121" s="25">
        <v>58156571163</v>
      </c>
      <c r="R3121" s="25" t="s">
        <v>41</v>
      </c>
      <c r="S3121" s="3">
        <v>4</v>
      </c>
      <c r="T3121" s="42"/>
      <c r="U3121" s="25" t="s">
        <v>19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4740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4254</v>
      </c>
      <c r="J3122" s="25">
        <v>1</v>
      </c>
      <c r="K3122" s="25">
        <v>1</v>
      </c>
      <c r="L3122" s="25">
        <f t="shared" si="511"/>
        <v>0</v>
      </c>
      <c r="M3122" s="25" t="s">
        <v>4878</v>
      </c>
      <c r="N3122" s="34">
        <v>45937</v>
      </c>
      <c r="O3122" s="41">
        <v>39060</v>
      </c>
      <c r="P3122" s="25" t="s">
        <v>2053</v>
      </c>
      <c r="Q3122" s="25">
        <v>58156571955</v>
      </c>
      <c r="R3122" s="25" t="s">
        <v>41</v>
      </c>
      <c r="S3122" s="3">
        <v>4</v>
      </c>
      <c r="T3122" s="42"/>
      <c r="U3122" s="25" t="s">
        <v>19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4740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4593</v>
      </c>
      <c r="J3123" s="25">
        <v>1</v>
      </c>
      <c r="K3123" s="25">
        <v>1</v>
      </c>
      <c r="L3123" s="25">
        <f t="shared" si="511"/>
        <v>0</v>
      </c>
      <c r="M3123" s="25" t="s">
        <v>4973</v>
      </c>
      <c r="N3123" s="34">
        <v>45938</v>
      </c>
      <c r="O3123" s="41">
        <v>33743.5</v>
      </c>
      <c r="P3123" s="25" t="s">
        <v>1140</v>
      </c>
      <c r="Q3123" s="25" t="s">
        <v>637</v>
      </c>
      <c r="R3123" s="25" t="s">
        <v>725</v>
      </c>
      <c r="S3123" s="3">
        <v>4</v>
      </c>
      <c r="T3123" s="42"/>
      <c r="U3123" s="25" t="s">
        <v>19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4740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3768</v>
      </c>
      <c r="J3124" s="25">
        <v>2</v>
      </c>
      <c r="K3124" s="25">
        <v>2</v>
      </c>
      <c r="L3124" s="25">
        <f t="shared" si="511"/>
        <v>0</v>
      </c>
      <c r="M3124" s="25" t="s">
        <v>4963</v>
      </c>
      <c r="N3124" s="34">
        <v>45937</v>
      </c>
      <c r="O3124" s="41">
        <f>2*700</f>
        <v>1400</v>
      </c>
      <c r="P3124" s="25" t="s">
        <v>630</v>
      </c>
      <c r="Q3124" s="25">
        <v>58156564491</v>
      </c>
      <c r="R3124" s="25" t="s">
        <v>41</v>
      </c>
      <c r="S3124" s="3" t="s">
        <v>300</v>
      </c>
      <c r="T3124" s="42"/>
      <c r="U3124" s="25" t="s">
        <v>19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4740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4594</v>
      </c>
      <c r="J3125" s="25">
        <v>1</v>
      </c>
      <c r="K3125" s="25">
        <v>1</v>
      </c>
      <c r="L3125" s="25">
        <f t="shared" si="511"/>
        <v>0</v>
      </c>
      <c r="M3125" s="25" t="s">
        <v>4972</v>
      </c>
      <c r="N3125" s="34">
        <v>45938</v>
      </c>
      <c r="O3125" s="41">
        <v>40145</v>
      </c>
      <c r="P3125" s="25" t="s">
        <v>1140</v>
      </c>
      <c r="Q3125" s="25" t="s">
        <v>637</v>
      </c>
      <c r="R3125" s="25" t="s">
        <v>725</v>
      </c>
      <c r="S3125" s="3">
        <v>4</v>
      </c>
      <c r="T3125" s="42"/>
      <c r="U3125" s="25" t="s">
        <v>19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4740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4595</v>
      </c>
      <c r="J3126" s="25">
        <v>1</v>
      </c>
      <c r="K3126" s="25">
        <v>1</v>
      </c>
      <c r="L3126" s="25">
        <f t="shared" si="511"/>
        <v>0</v>
      </c>
      <c r="M3126" s="25" t="s">
        <v>4898</v>
      </c>
      <c r="N3126" s="34">
        <v>45937</v>
      </c>
      <c r="O3126" s="41">
        <v>48592</v>
      </c>
      <c r="P3126" s="25" t="s">
        <v>289</v>
      </c>
      <c r="Q3126" s="25">
        <v>58156567033</v>
      </c>
      <c r="R3126" s="25" t="s">
        <v>41</v>
      </c>
      <c r="S3126" s="3">
        <v>4</v>
      </c>
      <c r="T3126" s="42"/>
      <c r="U3126" s="25" t="s">
        <v>19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4740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4596</v>
      </c>
      <c r="J3127" s="25">
        <v>1</v>
      </c>
      <c r="K3127" s="25">
        <v>1</v>
      </c>
      <c r="L3127" s="25">
        <f t="shared" si="511"/>
        <v>0</v>
      </c>
      <c r="M3127" s="25" t="s">
        <v>4898</v>
      </c>
      <c r="N3127" s="34">
        <v>45937</v>
      </c>
      <c r="O3127" s="41">
        <v>48592</v>
      </c>
      <c r="P3127" s="25" t="s">
        <v>289</v>
      </c>
      <c r="Q3127" s="25">
        <v>58156567033</v>
      </c>
      <c r="R3127" s="25" t="s">
        <v>41</v>
      </c>
      <c r="S3127" s="3">
        <v>4</v>
      </c>
      <c r="T3127" s="42"/>
      <c r="U3127" s="25" t="s">
        <v>19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4740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4597</v>
      </c>
      <c r="J3128" s="25">
        <v>1</v>
      </c>
      <c r="K3128" s="25">
        <v>1</v>
      </c>
      <c r="L3128" s="25">
        <f t="shared" si="511"/>
        <v>0</v>
      </c>
      <c r="M3128" s="25" t="s">
        <v>4898</v>
      </c>
      <c r="N3128" s="34">
        <v>45937</v>
      </c>
      <c r="O3128" s="41">
        <v>44407</v>
      </c>
      <c r="P3128" s="25" t="s">
        <v>289</v>
      </c>
      <c r="Q3128" s="25">
        <v>58156567033</v>
      </c>
      <c r="R3128" s="25" t="s">
        <v>41</v>
      </c>
      <c r="S3128" s="3">
        <v>4</v>
      </c>
      <c r="T3128" s="42"/>
      <c r="U3128" s="25" t="s">
        <v>19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4740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4598</v>
      </c>
      <c r="J3129" s="25">
        <v>1</v>
      </c>
      <c r="K3129" s="25">
        <v>1</v>
      </c>
      <c r="L3129" s="25">
        <f t="shared" si="511"/>
        <v>0</v>
      </c>
      <c r="M3129" s="25" t="s">
        <v>4961</v>
      </c>
      <c r="N3129" s="34">
        <v>45937</v>
      </c>
      <c r="O3129" s="41">
        <v>31155</v>
      </c>
      <c r="P3129" s="25" t="s">
        <v>1093</v>
      </c>
      <c r="Q3129" s="25">
        <v>58156567490</v>
      </c>
      <c r="R3129" s="25" t="s">
        <v>41</v>
      </c>
      <c r="S3129" s="3">
        <v>4</v>
      </c>
      <c r="T3129" s="42"/>
      <c r="U3129" s="25" t="s">
        <v>19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4740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4599</v>
      </c>
      <c r="J3130" s="25">
        <v>1</v>
      </c>
      <c r="K3130" s="25">
        <v>1</v>
      </c>
      <c r="L3130" s="25">
        <f t="shared" si="511"/>
        <v>0</v>
      </c>
      <c r="M3130" s="25" t="s">
        <v>4986</v>
      </c>
      <c r="N3130" s="34">
        <v>45937</v>
      </c>
      <c r="O3130" s="41">
        <v>35495</v>
      </c>
      <c r="P3130" s="25" t="s">
        <v>4447</v>
      </c>
      <c r="Q3130" s="25">
        <v>58156568142</v>
      </c>
      <c r="R3130" s="25" t="s">
        <v>41</v>
      </c>
      <c r="S3130" s="3">
        <v>4</v>
      </c>
      <c r="T3130" s="42"/>
      <c r="U3130" s="25" t="s">
        <v>19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4740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4600</v>
      </c>
      <c r="J3131" s="25">
        <v>1</v>
      </c>
      <c r="K3131" s="25">
        <v>1</v>
      </c>
      <c r="L3131" s="25">
        <f t="shared" si="511"/>
        <v>0</v>
      </c>
      <c r="M3131" s="25" t="s">
        <v>4971</v>
      </c>
      <c r="N3131" s="34">
        <v>45938</v>
      </c>
      <c r="O3131" s="41">
        <v>31682</v>
      </c>
      <c r="P3131" s="25" t="s">
        <v>1140</v>
      </c>
      <c r="Q3131" s="25" t="s">
        <v>637</v>
      </c>
      <c r="R3131" s="25" t="s">
        <v>725</v>
      </c>
      <c r="S3131" s="3">
        <v>4</v>
      </c>
      <c r="T3131" s="42"/>
      <c r="U3131" s="25" t="s">
        <v>19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4740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4601</v>
      </c>
      <c r="J3132" s="25">
        <v>1</v>
      </c>
      <c r="K3132" s="25">
        <v>1</v>
      </c>
      <c r="L3132" s="25">
        <f t="shared" si="511"/>
        <v>0</v>
      </c>
      <c r="M3132" s="25" t="s">
        <v>4972</v>
      </c>
      <c r="N3132" s="34">
        <v>45938</v>
      </c>
      <c r="O3132" s="41">
        <v>43617</v>
      </c>
      <c r="P3132" s="25" t="s">
        <v>1140</v>
      </c>
      <c r="Q3132" s="25" t="s">
        <v>637</v>
      </c>
      <c r="R3132" s="25" t="s">
        <v>725</v>
      </c>
      <c r="S3132" s="3">
        <v>4</v>
      </c>
      <c r="T3132" s="42"/>
      <c r="U3132" s="25" t="s">
        <v>19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4740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4601</v>
      </c>
      <c r="J3133" s="25">
        <v>1</v>
      </c>
      <c r="K3133" s="25">
        <v>1</v>
      </c>
      <c r="L3133" s="25">
        <f t="shared" si="511"/>
        <v>0</v>
      </c>
      <c r="M3133" s="25" t="s">
        <v>4898</v>
      </c>
      <c r="N3133" s="34">
        <v>45937</v>
      </c>
      <c r="O3133" s="41">
        <v>46732</v>
      </c>
      <c r="P3133" s="25" t="s">
        <v>289</v>
      </c>
      <c r="Q3133" s="25">
        <v>58156567033</v>
      </c>
      <c r="R3133" s="25" t="s">
        <v>41</v>
      </c>
      <c r="S3133" s="3">
        <v>4</v>
      </c>
      <c r="T3133" s="42"/>
      <c r="U3133" s="25" t="s">
        <v>19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4741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2518</v>
      </c>
      <c r="I3134" s="25" t="s">
        <v>4522</v>
      </c>
      <c r="J3134" s="25">
        <v>2</v>
      </c>
      <c r="K3134" s="25">
        <v>2</v>
      </c>
      <c r="L3134" s="25">
        <f t="shared" si="511"/>
        <v>0</v>
      </c>
      <c r="M3134" s="25" t="s">
        <v>4987</v>
      </c>
      <c r="N3134" s="34">
        <v>45937</v>
      </c>
      <c r="O3134" s="41">
        <v>96120</v>
      </c>
      <c r="P3134" s="25" t="s">
        <v>4446</v>
      </c>
      <c r="Q3134" s="25">
        <v>58156574420</v>
      </c>
      <c r="R3134" s="25" t="s">
        <v>41</v>
      </c>
      <c r="S3134" s="3">
        <v>-20</v>
      </c>
      <c r="T3134" s="42"/>
      <c r="U3134" s="25" t="s">
        <v>3595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4760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4742</v>
      </c>
      <c r="I3135" s="25" t="s">
        <v>4743</v>
      </c>
      <c r="J3135" s="25">
        <v>2</v>
      </c>
      <c r="K3135" s="25">
        <v>2</v>
      </c>
      <c r="L3135" s="25">
        <f t="shared" si="511"/>
        <v>0</v>
      </c>
      <c r="M3135" s="25" t="s">
        <v>4962</v>
      </c>
      <c r="N3135" s="34">
        <v>45937</v>
      </c>
      <c r="O3135" s="41">
        <v>323700</v>
      </c>
      <c r="P3135" s="25" t="s">
        <v>2490</v>
      </c>
      <c r="Q3135" s="25">
        <v>58156584054</v>
      </c>
      <c r="R3135" s="25" t="s">
        <v>41</v>
      </c>
      <c r="S3135" s="3">
        <v>-80</v>
      </c>
      <c r="T3135" s="42"/>
      <c r="U3135" s="25" t="s">
        <v>493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4740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4603</v>
      </c>
      <c r="J3136" s="25">
        <v>1</v>
      </c>
      <c r="K3136" s="25">
        <v>1</v>
      </c>
      <c r="L3136" s="25">
        <f t="shared" si="511"/>
        <v>0</v>
      </c>
      <c r="M3136" s="25" t="s">
        <v>4988</v>
      </c>
      <c r="N3136" s="34">
        <v>45938</v>
      </c>
      <c r="O3136" s="41">
        <v>36890</v>
      </c>
      <c r="P3136" s="25" t="s">
        <v>1140</v>
      </c>
      <c r="Q3136" s="25" t="s">
        <v>637</v>
      </c>
      <c r="R3136" s="25" t="s">
        <v>725</v>
      </c>
      <c r="S3136" s="3">
        <v>4</v>
      </c>
      <c r="T3136" s="42"/>
      <c r="U3136" s="25" t="s">
        <v>19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4740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4604</v>
      </c>
      <c r="J3137" s="25">
        <v>1</v>
      </c>
      <c r="K3137" s="25">
        <v>1</v>
      </c>
      <c r="L3137" s="25">
        <f t="shared" si="511"/>
        <v>0</v>
      </c>
      <c r="M3137" s="25" t="s">
        <v>4988</v>
      </c>
      <c r="N3137" s="34">
        <v>45938</v>
      </c>
      <c r="O3137" s="41">
        <v>25172</v>
      </c>
      <c r="P3137" s="25" t="s">
        <v>1140</v>
      </c>
      <c r="Q3137" s="25" t="s">
        <v>637</v>
      </c>
      <c r="R3137" s="25" t="s">
        <v>725</v>
      </c>
      <c r="S3137" s="3">
        <v>4</v>
      </c>
      <c r="T3137" s="42"/>
      <c r="U3137" s="25" t="s">
        <v>19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4740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4605</v>
      </c>
      <c r="J3138" s="25">
        <v>1</v>
      </c>
      <c r="K3138" s="25">
        <v>1</v>
      </c>
      <c r="L3138" s="25">
        <f t="shared" si="511"/>
        <v>0</v>
      </c>
      <c r="M3138" s="25" t="s">
        <v>4893</v>
      </c>
      <c r="N3138" s="34">
        <v>45937</v>
      </c>
      <c r="O3138" s="41">
        <v>16600.5</v>
      </c>
      <c r="P3138" s="25" t="s">
        <v>2497</v>
      </c>
      <c r="Q3138" s="25">
        <v>58156568676</v>
      </c>
      <c r="R3138" s="25" t="s">
        <v>41</v>
      </c>
      <c r="S3138" s="3">
        <v>4</v>
      </c>
      <c r="T3138" s="42"/>
      <c r="U3138" s="25" t="s">
        <v>19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4740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4606</v>
      </c>
      <c r="J3139" s="25">
        <v>1</v>
      </c>
      <c r="K3139" s="25">
        <v>1</v>
      </c>
      <c r="L3139" s="25">
        <f t="shared" si="511"/>
        <v>0</v>
      </c>
      <c r="M3139" s="25" t="s">
        <v>4971</v>
      </c>
      <c r="N3139" s="34">
        <v>45938</v>
      </c>
      <c r="O3139" s="41">
        <v>48391</v>
      </c>
      <c r="P3139" s="25" t="s">
        <v>1140</v>
      </c>
      <c r="Q3139" s="25" t="s">
        <v>637</v>
      </c>
      <c r="R3139" s="25" t="s">
        <v>725</v>
      </c>
      <c r="S3139" s="3">
        <v>4</v>
      </c>
      <c r="T3139" s="42"/>
      <c r="U3139" s="25" t="s">
        <v>19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4740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4607</v>
      </c>
      <c r="J3140" s="25">
        <v>1</v>
      </c>
      <c r="K3140" s="25">
        <v>1</v>
      </c>
      <c r="L3140" s="25">
        <f t="shared" si="511"/>
        <v>0</v>
      </c>
      <c r="M3140" s="25" t="s">
        <v>4884</v>
      </c>
      <c r="N3140" s="34">
        <v>45937</v>
      </c>
      <c r="O3140" s="41">
        <v>389453</v>
      </c>
      <c r="P3140" s="25" t="s">
        <v>4448</v>
      </c>
      <c r="Q3140" s="25">
        <v>58156564841</v>
      </c>
      <c r="R3140" s="25" t="s">
        <v>41</v>
      </c>
      <c r="S3140" s="3">
        <v>4</v>
      </c>
      <c r="T3140" s="42"/>
      <c r="U3140" s="25" t="s">
        <v>19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4740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4608</v>
      </c>
      <c r="J3141" s="25">
        <v>1</v>
      </c>
      <c r="K3141" s="25">
        <v>1</v>
      </c>
      <c r="L3141" s="25">
        <f t="shared" si="511"/>
        <v>0</v>
      </c>
      <c r="M3141" s="25" t="s">
        <v>4899</v>
      </c>
      <c r="N3141" s="34">
        <v>45937</v>
      </c>
      <c r="O3141" s="41">
        <v>13562.5</v>
      </c>
      <c r="P3141" s="25" t="s">
        <v>296</v>
      </c>
      <c r="Q3141" s="25">
        <v>58156572773</v>
      </c>
      <c r="R3141" s="25" t="s">
        <v>41</v>
      </c>
      <c r="S3141" s="3">
        <v>4</v>
      </c>
      <c r="T3141" s="42"/>
      <c r="U3141" s="25" t="s">
        <v>19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4740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4303</v>
      </c>
      <c r="J3142" s="25">
        <v>1</v>
      </c>
      <c r="K3142" s="25">
        <v>1</v>
      </c>
      <c r="L3142" s="25">
        <f t="shared" si="511"/>
        <v>0</v>
      </c>
      <c r="M3142" s="25" t="s">
        <v>4876</v>
      </c>
      <c r="N3142" s="34">
        <v>45937</v>
      </c>
      <c r="O3142" s="41">
        <v>28899</v>
      </c>
      <c r="P3142" s="25" t="s">
        <v>243</v>
      </c>
      <c r="Q3142" s="25">
        <v>58156569435</v>
      </c>
      <c r="R3142" s="25" t="s">
        <v>41</v>
      </c>
      <c r="S3142" s="3">
        <v>4</v>
      </c>
      <c r="T3142" s="42"/>
      <c r="U3142" s="25" t="s">
        <v>19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4740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4304</v>
      </c>
      <c r="J3143" s="25">
        <v>1</v>
      </c>
      <c r="K3143" s="25">
        <v>1</v>
      </c>
      <c r="L3143" s="25">
        <f t="shared" si="511"/>
        <v>0</v>
      </c>
      <c r="M3143" s="25" t="s">
        <v>4876</v>
      </c>
      <c r="N3143" s="34">
        <v>45937</v>
      </c>
      <c r="O3143" s="41">
        <v>34798.5</v>
      </c>
      <c r="P3143" s="25" t="s">
        <v>243</v>
      </c>
      <c r="Q3143" s="25">
        <v>58156569435</v>
      </c>
      <c r="R3143" s="25" t="s">
        <v>41</v>
      </c>
      <c r="S3143" s="3">
        <v>4</v>
      </c>
      <c r="T3143" s="42"/>
      <c r="U3143" s="25" t="s">
        <v>19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4740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4609</v>
      </c>
      <c r="J3144" s="25">
        <v>1</v>
      </c>
      <c r="K3144" s="25">
        <v>1</v>
      </c>
      <c r="L3144" s="25">
        <f t="shared" si="511"/>
        <v>0</v>
      </c>
      <c r="M3144" s="25" t="s">
        <v>4980</v>
      </c>
      <c r="N3144" s="34">
        <v>45937</v>
      </c>
      <c r="O3144" s="41">
        <v>0</v>
      </c>
      <c r="P3144" s="25" t="s">
        <v>195</v>
      </c>
      <c r="Q3144" s="25">
        <v>58156573160</v>
      </c>
      <c r="R3144" s="25" t="s">
        <v>41</v>
      </c>
      <c r="S3144" s="3">
        <v>4</v>
      </c>
      <c r="T3144" s="42" t="s">
        <v>610</v>
      </c>
      <c r="U3144" s="25" t="s">
        <v>19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4740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4578</v>
      </c>
      <c r="J3145" s="25">
        <v>1</v>
      </c>
      <c r="K3145" s="25">
        <v>1</v>
      </c>
      <c r="L3145" s="25">
        <f t="shared" si="511"/>
        <v>0</v>
      </c>
      <c r="M3145" s="25" t="s">
        <v>4976</v>
      </c>
      <c r="N3145" s="34">
        <v>45938</v>
      </c>
      <c r="O3145" s="41">
        <v>0</v>
      </c>
      <c r="P3145" s="25" t="s">
        <v>1901</v>
      </c>
      <c r="Q3145" s="25">
        <v>58156650086</v>
      </c>
      <c r="R3145" s="25" t="s">
        <v>41</v>
      </c>
      <c r="S3145" s="3">
        <v>4</v>
      </c>
      <c r="T3145" s="42"/>
      <c r="U3145" s="25" t="s">
        <v>19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4740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4610</v>
      </c>
      <c r="J3146" s="25">
        <v>1</v>
      </c>
      <c r="K3146" s="25">
        <v>1</v>
      </c>
      <c r="L3146" s="25">
        <f t="shared" si="511"/>
        <v>0</v>
      </c>
      <c r="M3146" s="25" t="s">
        <v>4961</v>
      </c>
      <c r="N3146" s="34">
        <v>45937</v>
      </c>
      <c r="O3146" s="41">
        <v>40338.75</v>
      </c>
      <c r="P3146" s="25" t="s">
        <v>1093</v>
      </c>
      <c r="Q3146" s="25">
        <v>58156567490</v>
      </c>
      <c r="R3146" s="25" t="s">
        <v>41</v>
      </c>
      <c r="S3146" s="3">
        <v>4</v>
      </c>
      <c r="T3146" s="42"/>
      <c r="U3146" s="25" t="s">
        <v>19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4740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4611</v>
      </c>
      <c r="J3147" s="25">
        <v>1</v>
      </c>
      <c r="K3147" s="25">
        <v>1</v>
      </c>
      <c r="L3147" s="25">
        <f t="shared" si="511"/>
        <v>0</v>
      </c>
      <c r="M3147" s="25"/>
      <c r="N3147" s="34">
        <v>45937</v>
      </c>
      <c r="O3147" s="41">
        <v>17902.5</v>
      </c>
      <c r="P3147" s="25" t="s">
        <v>195</v>
      </c>
      <c r="Q3147" s="25">
        <v>58156573160</v>
      </c>
      <c r="R3147" s="25" t="s">
        <v>41</v>
      </c>
      <c r="S3147" s="3">
        <v>4</v>
      </c>
      <c r="T3147" s="42"/>
      <c r="U3147" s="25" t="s">
        <v>19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4740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4612</v>
      </c>
      <c r="J3148" s="25">
        <v>1</v>
      </c>
      <c r="K3148" s="25">
        <v>1</v>
      </c>
      <c r="L3148" s="25">
        <f t="shared" si="511"/>
        <v>0</v>
      </c>
      <c r="M3148" s="25" t="s">
        <v>4879</v>
      </c>
      <c r="N3148" s="34">
        <v>45937</v>
      </c>
      <c r="O3148" s="41">
        <v>40145</v>
      </c>
      <c r="P3148" s="25" t="s">
        <v>2053</v>
      </c>
      <c r="Q3148" s="25">
        <v>58156571955</v>
      </c>
      <c r="R3148" s="25" t="s">
        <v>41</v>
      </c>
      <c r="S3148" s="3">
        <v>4</v>
      </c>
      <c r="T3148" s="42"/>
      <c r="U3148" s="25" t="s">
        <v>19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4760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4744</v>
      </c>
      <c r="J3149" s="25">
        <v>2</v>
      </c>
      <c r="K3149" s="25">
        <v>2</v>
      </c>
      <c r="L3149" s="25">
        <f t="shared" si="511"/>
        <v>0</v>
      </c>
      <c r="M3149" s="25" t="s">
        <v>4962</v>
      </c>
      <c r="N3149" s="34">
        <v>45937</v>
      </c>
      <c r="O3149" s="41">
        <v>171600</v>
      </c>
      <c r="P3149" s="25" t="s">
        <v>2490</v>
      </c>
      <c r="Q3149" s="25">
        <v>58156584054</v>
      </c>
      <c r="R3149" s="25" t="s">
        <v>41</v>
      </c>
      <c r="S3149" s="3">
        <v>-80</v>
      </c>
      <c r="T3149" s="42"/>
      <c r="U3149" s="25" t="s">
        <v>493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4740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4614</v>
      </c>
      <c r="J3150" s="25">
        <v>1</v>
      </c>
      <c r="K3150" s="25">
        <v>1</v>
      </c>
      <c r="L3150" s="25">
        <f t="shared" si="511"/>
        <v>0</v>
      </c>
      <c r="M3150" s="25" t="s">
        <v>4971</v>
      </c>
      <c r="N3150" s="34">
        <v>45938</v>
      </c>
      <c r="O3150" s="41">
        <v>40579</v>
      </c>
      <c r="P3150" s="25" t="s">
        <v>1140</v>
      </c>
      <c r="Q3150" s="25" t="s">
        <v>637</v>
      </c>
      <c r="R3150" s="25" t="s">
        <v>725</v>
      </c>
      <c r="S3150" s="3">
        <v>4</v>
      </c>
      <c r="T3150" s="42"/>
      <c r="U3150" s="25" t="s">
        <v>19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4740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4615</v>
      </c>
      <c r="J3151" s="25">
        <v>1</v>
      </c>
      <c r="K3151" s="25">
        <v>1</v>
      </c>
      <c r="L3151" s="25">
        <f t="shared" si="511"/>
        <v>0</v>
      </c>
      <c r="M3151" s="25" t="s">
        <v>4972</v>
      </c>
      <c r="N3151" s="34">
        <v>45938</v>
      </c>
      <c r="O3151" s="41">
        <v>48391</v>
      </c>
      <c r="P3151" s="25" t="s">
        <v>1140</v>
      </c>
      <c r="Q3151" s="25" t="s">
        <v>637</v>
      </c>
      <c r="R3151" s="25" t="s">
        <v>725</v>
      </c>
      <c r="S3151" s="3">
        <v>4</v>
      </c>
      <c r="T3151" s="42"/>
      <c r="U3151" s="25" t="s">
        <v>19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4740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4616</v>
      </c>
      <c r="J3152" s="25">
        <v>1</v>
      </c>
      <c r="K3152" s="25">
        <v>1</v>
      </c>
      <c r="L3152" s="25">
        <f t="shared" si="511"/>
        <v>0</v>
      </c>
      <c r="M3152" s="25" t="s">
        <v>4933</v>
      </c>
      <c r="N3152" s="34">
        <v>45937</v>
      </c>
      <c r="O3152" s="41">
        <v>15345</v>
      </c>
      <c r="P3152" s="25" t="s">
        <v>173</v>
      </c>
      <c r="Q3152" s="25">
        <v>58156571163</v>
      </c>
      <c r="R3152" s="25" t="s">
        <v>41</v>
      </c>
      <c r="S3152" s="3">
        <v>4</v>
      </c>
      <c r="T3152" s="42"/>
      <c r="U3152" s="25" t="s">
        <v>19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4740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4617</v>
      </c>
      <c r="J3153" s="25">
        <v>1</v>
      </c>
      <c r="K3153" s="25">
        <v>1</v>
      </c>
      <c r="L3153" s="25">
        <f t="shared" si="511"/>
        <v>0</v>
      </c>
      <c r="M3153" s="25" t="s">
        <v>4876</v>
      </c>
      <c r="N3153" s="34">
        <v>45937</v>
      </c>
      <c r="O3153" s="41">
        <v>31618.35</v>
      </c>
      <c r="P3153" s="25" t="s">
        <v>243</v>
      </c>
      <c r="Q3153" s="25">
        <v>58156569435</v>
      </c>
      <c r="R3153" s="25" t="s">
        <v>41</v>
      </c>
      <c r="S3153" s="3">
        <v>4</v>
      </c>
      <c r="T3153" s="42"/>
      <c r="U3153" s="25" t="s">
        <v>19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4760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4745</v>
      </c>
      <c r="I3154" s="25" t="s">
        <v>4746</v>
      </c>
      <c r="J3154" s="25">
        <v>2</v>
      </c>
      <c r="K3154" s="25">
        <v>2</v>
      </c>
      <c r="L3154" s="25">
        <f t="shared" si="511"/>
        <v>0</v>
      </c>
      <c r="M3154" s="25" t="s">
        <v>4962</v>
      </c>
      <c r="N3154" s="34">
        <v>45937</v>
      </c>
      <c r="O3154" s="41">
        <v>180180</v>
      </c>
      <c r="P3154" s="25" t="s">
        <v>2490</v>
      </c>
      <c r="Q3154" s="25">
        <v>58156584054</v>
      </c>
      <c r="R3154" s="25" t="s">
        <v>41</v>
      </c>
      <c r="S3154" s="3">
        <v>-80</v>
      </c>
      <c r="T3154" s="42"/>
      <c r="U3154" s="25" t="s">
        <v>493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4740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3813</v>
      </c>
      <c r="J3155" s="25">
        <v>1</v>
      </c>
      <c r="K3155" s="25">
        <v>1</v>
      </c>
      <c r="L3155" s="25">
        <f t="shared" si="511"/>
        <v>0</v>
      </c>
      <c r="M3155" s="25" t="s">
        <v>4986</v>
      </c>
      <c r="N3155" s="34">
        <v>45937</v>
      </c>
      <c r="O3155" s="41">
        <v>16430</v>
      </c>
      <c r="P3155" s="25" t="s">
        <v>4447</v>
      </c>
      <c r="Q3155" s="25">
        <v>58156568142</v>
      </c>
      <c r="R3155" s="25" t="s">
        <v>41</v>
      </c>
      <c r="S3155" s="3">
        <v>4</v>
      </c>
      <c r="T3155" s="42"/>
      <c r="U3155" s="25" t="s">
        <v>19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4740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4619</v>
      </c>
      <c r="J3156" s="25">
        <v>1</v>
      </c>
      <c r="K3156" s="25">
        <v>1</v>
      </c>
      <c r="L3156" s="25">
        <f t="shared" si="511"/>
        <v>0</v>
      </c>
      <c r="M3156" s="25" t="s">
        <v>4878</v>
      </c>
      <c r="N3156" s="34">
        <v>45937</v>
      </c>
      <c r="O3156" s="41">
        <v>18011</v>
      </c>
      <c r="P3156" s="25" t="s">
        <v>2053</v>
      </c>
      <c r="Q3156" s="25">
        <v>58156571955</v>
      </c>
      <c r="R3156" s="25" t="s">
        <v>41</v>
      </c>
      <c r="S3156" s="3">
        <v>4</v>
      </c>
      <c r="T3156" s="42"/>
      <c r="U3156" s="25" t="s">
        <v>19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4740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4620</v>
      </c>
      <c r="J3157" s="25">
        <v>1</v>
      </c>
      <c r="K3157" s="25">
        <v>1</v>
      </c>
      <c r="L3157" s="25">
        <f t="shared" si="511"/>
        <v>0</v>
      </c>
      <c r="M3157" s="25" t="s">
        <v>4879</v>
      </c>
      <c r="N3157" s="34">
        <v>45937</v>
      </c>
      <c r="O3157" s="41">
        <v>9005.5</v>
      </c>
      <c r="P3157" s="25" t="s">
        <v>2053</v>
      </c>
      <c r="Q3157" s="25">
        <v>58156571955</v>
      </c>
      <c r="R3157" s="25" t="s">
        <v>41</v>
      </c>
      <c r="S3157" s="3">
        <v>4</v>
      </c>
      <c r="T3157" s="42"/>
      <c r="U3157" s="25" t="s">
        <v>19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4740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4621</v>
      </c>
      <c r="J3158" s="25">
        <v>1</v>
      </c>
      <c r="K3158" s="25">
        <v>1</v>
      </c>
      <c r="L3158" s="25">
        <f t="shared" si="511"/>
        <v>0</v>
      </c>
      <c r="M3158" s="25" t="s">
        <v>4972</v>
      </c>
      <c r="N3158" s="34">
        <v>45938</v>
      </c>
      <c r="O3158" s="41">
        <v>17902.5</v>
      </c>
      <c r="P3158" s="25" t="s">
        <v>1140</v>
      </c>
      <c r="Q3158" s="25" t="s">
        <v>637</v>
      </c>
      <c r="R3158" s="25" t="s">
        <v>725</v>
      </c>
      <c r="S3158" s="3">
        <v>4</v>
      </c>
      <c r="T3158" s="42"/>
      <c r="U3158" s="25" t="s">
        <v>19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4740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4622</v>
      </c>
      <c r="J3159" s="25">
        <v>1</v>
      </c>
      <c r="K3159" s="25">
        <v>1</v>
      </c>
      <c r="L3159" s="25">
        <f t="shared" si="511"/>
        <v>0</v>
      </c>
      <c r="M3159" s="25" t="s">
        <v>4972</v>
      </c>
      <c r="N3159" s="34">
        <v>45938</v>
      </c>
      <c r="O3159" s="41">
        <v>22134</v>
      </c>
      <c r="P3159" s="25" t="s">
        <v>1140</v>
      </c>
      <c r="Q3159" s="25" t="s">
        <v>637</v>
      </c>
      <c r="R3159" s="25" t="s">
        <v>725</v>
      </c>
      <c r="S3159" s="3">
        <v>4</v>
      </c>
      <c r="T3159" s="42"/>
      <c r="U3159" s="25" t="s">
        <v>19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4740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4623</v>
      </c>
      <c r="J3160" s="25">
        <v>1</v>
      </c>
      <c r="K3160" s="25">
        <v>1</v>
      </c>
      <c r="L3160" s="25">
        <f t="shared" si="511"/>
        <v>0</v>
      </c>
      <c r="M3160" s="25" t="s">
        <v>4900</v>
      </c>
      <c r="N3160" s="34">
        <v>45937</v>
      </c>
      <c r="O3160" s="41">
        <v>13996.5</v>
      </c>
      <c r="P3160" s="25" t="s">
        <v>296</v>
      </c>
      <c r="Q3160" s="25">
        <v>58156572773</v>
      </c>
      <c r="R3160" s="25" t="s">
        <v>41</v>
      </c>
      <c r="S3160" s="3">
        <v>4</v>
      </c>
      <c r="T3160" s="42"/>
      <c r="U3160" s="25" t="s">
        <v>19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4740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4624</v>
      </c>
      <c r="J3161" s="25">
        <v>1</v>
      </c>
      <c r="K3161" s="25">
        <v>1</v>
      </c>
      <c r="L3161" s="25">
        <f t="shared" si="511"/>
        <v>0</v>
      </c>
      <c r="M3161" s="25" t="s">
        <v>4933</v>
      </c>
      <c r="N3161" s="34">
        <v>45937</v>
      </c>
      <c r="O3161" s="41">
        <v>6603</v>
      </c>
      <c r="P3161" s="25" t="s">
        <v>173</v>
      </c>
      <c r="Q3161" s="25">
        <v>58156571163</v>
      </c>
      <c r="R3161" s="25" t="s">
        <v>41</v>
      </c>
      <c r="S3161" s="3">
        <v>4</v>
      </c>
      <c r="T3161" s="42"/>
      <c r="U3161" s="25" t="s">
        <v>19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4740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4625</v>
      </c>
      <c r="J3162" s="25">
        <v>1</v>
      </c>
      <c r="K3162" s="25">
        <v>1</v>
      </c>
      <c r="L3162" s="25">
        <f t="shared" si="511"/>
        <v>0</v>
      </c>
      <c r="M3162" s="25" t="s">
        <v>4941</v>
      </c>
      <c r="N3162" s="34">
        <v>45937</v>
      </c>
      <c r="O3162" s="41">
        <v>25446.6</v>
      </c>
      <c r="P3162" s="25" t="s">
        <v>277</v>
      </c>
      <c r="Q3162" s="25">
        <v>58156565795</v>
      </c>
      <c r="R3162" s="25" t="s">
        <v>41</v>
      </c>
      <c r="S3162" s="3">
        <v>-20</v>
      </c>
      <c r="T3162" s="42"/>
      <c r="U3162" s="25" t="s">
        <v>19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4740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3909</v>
      </c>
      <c r="J3163" s="25">
        <v>1</v>
      </c>
      <c r="K3163" s="25">
        <v>1</v>
      </c>
      <c r="L3163" s="25">
        <f t="shared" si="511"/>
        <v>0</v>
      </c>
      <c r="M3163" s="25" t="s">
        <v>4884</v>
      </c>
      <c r="N3163" s="34">
        <v>45937</v>
      </c>
      <c r="O3163" s="41">
        <v>9380</v>
      </c>
      <c r="P3163" s="25" t="s">
        <v>4448</v>
      </c>
      <c r="Q3163" s="25">
        <v>58156564841</v>
      </c>
      <c r="R3163" s="25" t="s">
        <v>41</v>
      </c>
      <c r="S3163" s="3">
        <v>-20</v>
      </c>
      <c r="T3163" s="42"/>
      <c r="U3163" s="25" t="s">
        <v>19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4740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4626</v>
      </c>
      <c r="J3164" s="25">
        <v>1</v>
      </c>
      <c r="K3164" s="25">
        <v>1</v>
      </c>
      <c r="L3164" s="25">
        <f t="shared" si="511"/>
        <v>0</v>
      </c>
      <c r="M3164" s="25" t="s">
        <v>4982</v>
      </c>
      <c r="N3164" s="34">
        <v>45937</v>
      </c>
      <c r="O3164" s="41">
        <v>0</v>
      </c>
      <c r="P3164" s="25" t="s">
        <v>618</v>
      </c>
      <c r="Q3164" s="25">
        <v>58156578664</v>
      </c>
      <c r="R3164" s="25" t="s">
        <v>41</v>
      </c>
      <c r="S3164" s="3">
        <v>-20</v>
      </c>
      <c r="T3164" s="42" t="s">
        <v>610</v>
      </c>
      <c r="U3164" s="25" t="s">
        <v>19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4740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4326</v>
      </c>
      <c r="J3165" s="25">
        <v>1</v>
      </c>
      <c r="K3165" s="25">
        <v>1</v>
      </c>
      <c r="L3165" s="25">
        <f t="shared" si="511"/>
        <v>0</v>
      </c>
      <c r="M3165" s="25"/>
      <c r="N3165" s="34">
        <v>45937</v>
      </c>
      <c r="O3165" s="41">
        <v>7609.5</v>
      </c>
      <c r="P3165" s="25" t="s">
        <v>618</v>
      </c>
      <c r="Q3165" s="25">
        <v>58156578664</v>
      </c>
      <c r="R3165" s="25" t="s">
        <v>41</v>
      </c>
      <c r="S3165" s="3">
        <v>-20</v>
      </c>
      <c r="T3165" s="42"/>
      <c r="U3165" s="25" t="s">
        <v>19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4740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3829</v>
      </c>
      <c r="J3166" s="25">
        <v>1</v>
      </c>
      <c r="K3166" s="25">
        <v>1</v>
      </c>
      <c r="L3166" s="25">
        <f t="shared" si="511"/>
        <v>0</v>
      </c>
      <c r="M3166" s="25" t="s">
        <v>4932</v>
      </c>
      <c r="N3166" s="34">
        <v>45937</v>
      </c>
      <c r="O3166" s="41">
        <v>9393</v>
      </c>
      <c r="P3166" s="25" t="s">
        <v>173</v>
      </c>
      <c r="Q3166" s="25">
        <v>58156571163</v>
      </c>
      <c r="R3166" s="25" t="s">
        <v>41</v>
      </c>
      <c r="S3166" s="3">
        <v>-20</v>
      </c>
      <c r="T3166" s="42"/>
      <c r="U3166" s="25" t="s">
        <v>19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4740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3829</v>
      </c>
      <c r="J3167" s="25">
        <v>1</v>
      </c>
      <c r="K3167" s="25">
        <v>1</v>
      </c>
      <c r="L3167" s="25">
        <f t="shared" si="511"/>
        <v>0</v>
      </c>
      <c r="M3167" s="25" t="s">
        <v>4989</v>
      </c>
      <c r="N3167" s="34">
        <v>45939</v>
      </c>
      <c r="O3167" s="41">
        <v>11028.5</v>
      </c>
      <c r="P3167" s="25" t="s">
        <v>4990</v>
      </c>
      <c r="Q3167" s="25" t="s">
        <v>637</v>
      </c>
      <c r="R3167" s="25" t="s">
        <v>638</v>
      </c>
      <c r="S3167" s="3">
        <v>-20</v>
      </c>
      <c r="T3167" s="42"/>
      <c r="U3167" s="25" t="s">
        <v>19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4740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4627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638</v>
      </c>
      <c r="Q3168" s="25"/>
      <c r="R3168" s="25"/>
      <c r="S3168" s="3">
        <v>4</v>
      </c>
      <c r="T3168" s="42"/>
      <c r="U3168" s="25" t="s">
        <v>19</v>
      </c>
      <c r="V3168" s="25" t="str">
        <f>VLOOKUP(P3168,'Customer List'!B:C,2,)</f>
        <v>Delhi</v>
      </c>
      <c r="W3168" s="43" t="s">
        <v>606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4740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4627</v>
      </c>
      <c r="J3169" s="25">
        <v>1</v>
      </c>
      <c r="K3169" s="25">
        <v>1</v>
      </c>
      <c r="L3169" s="25">
        <f t="shared" si="511"/>
        <v>0</v>
      </c>
      <c r="M3169" s="25" t="s">
        <v>4896</v>
      </c>
      <c r="N3169" s="34">
        <v>45937</v>
      </c>
      <c r="O3169" s="41">
        <v>19181.25</v>
      </c>
      <c r="P3169" s="25" t="s">
        <v>903</v>
      </c>
      <c r="Q3169" s="25" t="s">
        <v>637</v>
      </c>
      <c r="R3169" s="25" t="s">
        <v>725</v>
      </c>
      <c r="S3169" s="3">
        <v>4</v>
      </c>
      <c r="T3169" s="42"/>
      <c r="U3169" s="25" t="s">
        <v>19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4740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4628</v>
      </c>
      <c r="J3170" s="25">
        <v>1</v>
      </c>
      <c r="K3170" s="25">
        <v>1</v>
      </c>
      <c r="L3170" s="25">
        <f t="shared" si="511"/>
        <v>0</v>
      </c>
      <c r="M3170" s="25" t="s">
        <v>4970</v>
      </c>
      <c r="N3170" s="34">
        <v>45938</v>
      </c>
      <c r="O3170" s="41">
        <v>15298.5</v>
      </c>
      <c r="P3170" s="25" t="s">
        <v>1140</v>
      </c>
      <c r="Q3170" s="25" t="s">
        <v>637</v>
      </c>
      <c r="R3170" s="25" t="s">
        <v>725</v>
      </c>
      <c r="S3170" s="3">
        <v>4</v>
      </c>
      <c r="T3170" s="42"/>
      <c r="U3170" s="25" t="s">
        <v>19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4740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4629</v>
      </c>
      <c r="J3171" s="25">
        <v>1</v>
      </c>
      <c r="K3171" s="25">
        <v>1</v>
      </c>
      <c r="L3171" s="25">
        <f t="shared" si="511"/>
        <v>0</v>
      </c>
      <c r="M3171" s="25" t="s">
        <v>4972</v>
      </c>
      <c r="N3171" s="34">
        <v>45938</v>
      </c>
      <c r="O3171" s="41">
        <v>26799.5</v>
      </c>
      <c r="P3171" s="25" t="s">
        <v>1140</v>
      </c>
      <c r="Q3171" s="25" t="s">
        <v>637</v>
      </c>
      <c r="R3171" s="25" t="s">
        <v>725</v>
      </c>
      <c r="S3171" s="3">
        <v>-20</v>
      </c>
      <c r="T3171" s="42"/>
      <c r="U3171" s="25" t="s">
        <v>19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4740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4630</v>
      </c>
      <c r="J3172" s="25">
        <v>1</v>
      </c>
      <c r="K3172" s="25">
        <v>1</v>
      </c>
      <c r="L3172" s="25">
        <f t="shared" si="511"/>
        <v>0</v>
      </c>
      <c r="M3172" s="25" t="s">
        <v>4933</v>
      </c>
      <c r="N3172" s="34">
        <v>45937</v>
      </c>
      <c r="O3172" s="41">
        <v>28365</v>
      </c>
      <c r="P3172" s="25" t="s">
        <v>173</v>
      </c>
      <c r="Q3172" s="25">
        <v>58156571163</v>
      </c>
      <c r="R3172" s="25" t="s">
        <v>41</v>
      </c>
      <c r="S3172" s="3">
        <v>4</v>
      </c>
      <c r="T3172" s="42"/>
      <c r="U3172" s="25" t="s">
        <v>19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4740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4631</v>
      </c>
      <c r="J3173" s="25">
        <v>1</v>
      </c>
      <c r="K3173" s="25">
        <v>1</v>
      </c>
      <c r="L3173" s="25">
        <f t="shared" si="511"/>
        <v>0</v>
      </c>
      <c r="M3173" s="25" t="s">
        <v>4933</v>
      </c>
      <c r="N3173" s="34">
        <v>45937</v>
      </c>
      <c r="O3173" s="41">
        <v>28365</v>
      </c>
      <c r="P3173" s="25" t="s">
        <v>173</v>
      </c>
      <c r="Q3173" s="25">
        <v>58156571163</v>
      </c>
      <c r="R3173" s="25" t="s">
        <v>41</v>
      </c>
      <c r="S3173" s="3">
        <v>4</v>
      </c>
      <c r="T3173" s="42"/>
      <c r="U3173" s="25" t="s">
        <v>19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4740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4632</v>
      </c>
      <c r="J3174" s="25">
        <v>1</v>
      </c>
      <c r="K3174" s="25">
        <v>1</v>
      </c>
      <c r="L3174" s="25">
        <f t="shared" si="511"/>
        <v>0</v>
      </c>
      <c r="M3174" s="25" t="s">
        <v>4976</v>
      </c>
      <c r="N3174" s="34">
        <v>45938</v>
      </c>
      <c r="O3174" s="41">
        <v>0</v>
      </c>
      <c r="P3174" s="25" t="s">
        <v>1901</v>
      </c>
      <c r="Q3174" s="25">
        <v>58156650086</v>
      </c>
      <c r="R3174" s="25" t="s">
        <v>41</v>
      </c>
      <c r="S3174" s="3" t="s">
        <v>300</v>
      </c>
      <c r="T3174" s="42"/>
      <c r="U3174" s="25" t="s">
        <v>19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4740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4633</v>
      </c>
      <c r="J3175" s="25">
        <v>1</v>
      </c>
      <c r="K3175" s="25">
        <v>1</v>
      </c>
      <c r="L3175" s="25">
        <f t="shared" si="511"/>
        <v>0</v>
      </c>
      <c r="M3175" s="25" t="s">
        <v>4959</v>
      </c>
      <c r="N3175" s="34">
        <v>45937</v>
      </c>
      <c r="O3175" s="41">
        <v>12787.5</v>
      </c>
      <c r="P3175" s="25" t="s">
        <v>320</v>
      </c>
      <c r="Q3175" s="25">
        <v>58156571594</v>
      </c>
      <c r="R3175" s="25" t="s">
        <v>41</v>
      </c>
      <c r="S3175" s="3">
        <v>4</v>
      </c>
      <c r="T3175" s="42"/>
      <c r="U3175" s="25" t="s">
        <v>19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4740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4027</v>
      </c>
      <c r="J3176" s="25">
        <v>1</v>
      </c>
      <c r="K3176" s="25">
        <v>1</v>
      </c>
      <c r="L3176" s="25">
        <f t="shared" si="511"/>
        <v>0</v>
      </c>
      <c r="M3176" s="25" t="s">
        <v>4885</v>
      </c>
      <c r="N3176" s="34">
        <v>45937</v>
      </c>
      <c r="O3176" s="41">
        <v>5115</v>
      </c>
      <c r="P3176" s="25" t="s">
        <v>4673</v>
      </c>
      <c r="Q3176" s="25">
        <v>58156568330</v>
      </c>
      <c r="R3176" s="25" t="s">
        <v>41</v>
      </c>
      <c r="S3176" s="3">
        <v>4</v>
      </c>
      <c r="T3176" s="42"/>
      <c r="U3176" s="25" t="s">
        <v>19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4740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4634</v>
      </c>
      <c r="J3177" s="25">
        <v>1</v>
      </c>
      <c r="K3177" s="25">
        <v>1</v>
      </c>
      <c r="L3177" s="25">
        <f t="shared" si="511"/>
        <v>0</v>
      </c>
      <c r="M3177" s="25" t="s">
        <v>4941</v>
      </c>
      <c r="N3177" s="34">
        <v>45937</v>
      </c>
      <c r="O3177" s="41">
        <v>25674.48</v>
      </c>
      <c r="P3177" s="25" t="s">
        <v>277</v>
      </c>
      <c r="Q3177" s="25">
        <v>58156565795</v>
      </c>
      <c r="R3177" s="25" t="s">
        <v>41</v>
      </c>
      <c r="S3177" s="3">
        <v>4</v>
      </c>
      <c r="T3177" s="42"/>
      <c r="U3177" s="25" t="s">
        <v>19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4740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4635</v>
      </c>
      <c r="J3178" s="25">
        <v>1</v>
      </c>
      <c r="K3178" s="25">
        <v>1</v>
      </c>
      <c r="L3178" s="25">
        <f t="shared" si="511"/>
        <v>0</v>
      </c>
      <c r="M3178" s="25" t="s">
        <v>4941</v>
      </c>
      <c r="N3178" s="34">
        <v>45937</v>
      </c>
      <c r="O3178" s="41">
        <v>17394.84</v>
      </c>
      <c r="P3178" s="25" t="s">
        <v>277</v>
      </c>
      <c r="Q3178" s="25">
        <v>58156565795</v>
      </c>
      <c r="R3178" s="25" t="s">
        <v>41</v>
      </c>
      <c r="S3178" s="3">
        <v>-20</v>
      </c>
      <c r="T3178" s="42"/>
      <c r="U3178" s="25" t="s">
        <v>19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4740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4636</v>
      </c>
      <c r="J3179" s="25">
        <v>1</v>
      </c>
      <c r="K3179" s="25">
        <v>1</v>
      </c>
      <c r="L3179" s="25">
        <f t="shared" si="511"/>
        <v>0</v>
      </c>
      <c r="M3179" s="25" t="s">
        <v>4941</v>
      </c>
      <c r="N3179" s="34">
        <v>45937</v>
      </c>
      <c r="O3179" s="41">
        <v>11166.12</v>
      </c>
      <c r="P3179" s="25" t="s">
        <v>277</v>
      </c>
      <c r="Q3179" s="25">
        <v>58156565795</v>
      </c>
      <c r="R3179" s="25" t="s">
        <v>41</v>
      </c>
      <c r="S3179" s="3">
        <v>-20</v>
      </c>
      <c r="T3179" s="42"/>
      <c r="U3179" s="25" t="s">
        <v>19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4760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4747</v>
      </c>
      <c r="I3180" s="25" t="s">
        <v>4748</v>
      </c>
      <c r="J3180" s="25">
        <v>2</v>
      </c>
      <c r="K3180" s="25">
        <v>2</v>
      </c>
      <c r="L3180" s="25">
        <f t="shared" si="511"/>
        <v>0</v>
      </c>
      <c r="M3180" s="25" t="s">
        <v>4962</v>
      </c>
      <c r="N3180" s="34">
        <v>45937</v>
      </c>
      <c r="O3180" s="41">
        <v>299520</v>
      </c>
      <c r="P3180" s="25" t="s">
        <v>2490</v>
      </c>
      <c r="Q3180" s="25">
        <v>58156584054</v>
      </c>
      <c r="R3180" s="25" t="s">
        <v>41</v>
      </c>
      <c r="S3180" s="3">
        <v>-80</v>
      </c>
      <c r="T3180" s="42"/>
      <c r="U3180" s="25" t="s">
        <v>493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4740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4638</v>
      </c>
      <c r="J3181" s="25">
        <v>1</v>
      </c>
      <c r="K3181" s="25">
        <v>1</v>
      </c>
      <c r="L3181" s="25">
        <f t="shared" si="511"/>
        <v>0</v>
      </c>
      <c r="M3181" s="25" t="s">
        <v>4887</v>
      </c>
      <c r="N3181" s="34">
        <v>45937</v>
      </c>
      <c r="O3181" s="41">
        <v>10605</v>
      </c>
      <c r="P3181" s="25" t="s">
        <v>622</v>
      </c>
      <c r="Q3181" s="25">
        <v>58156569730</v>
      </c>
      <c r="R3181" s="25" t="s">
        <v>41</v>
      </c>
      <c r="S3181" s="3">
        <v>-20</v>
      </c>
      <c r="T3181" s="42"/>
      <c r="U3181" s="25" t="s">
        <v>19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4740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4639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4936</v>
      </c>
      <c r="N3182" s="34">
        <v>45937</v>
      </c>
      <c r="O3182" s="41">
        <v>30882.2</v>
      </c>
      <c r="P3182" s="25" t="s">
        <v>192</v>
      </c>
      <c r="Q3182" s="41" t="s">
        <v>4761</v>
      </c>
      <c r="R3182" s="25" t="s">
        <v>41</v>
      </c>
      <c r="S3182" s="3">
        <v>4</v>
      </c>
      <c r="T3182" s="42"/>
      <c r="U3182" s="25" t="s">
        <v>19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4740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4640</v>
      </c>
      <c r="J3183" s="25">
        <v>1</v>
      </c>
      <c r="K3183" s="25">
        <v>1</v>
      </c>
      <c r="L3183" s="25">
        <f t="shared" si="523"/>
        <v>0</v>
      </c>
      <c r="M3183" s="25" t="s">
        <v>4976</v>
      </c>
      <c r="N3183" s="34">
        <v>45938</v>
      </c>
      <c r="O3183" s="41">
        <v>0</v>
      </c>
      <c r="P3183" s="25" t="s">
        <v>1901</v>
      </c>
      <c r="Q3183" s="25">
        <v>58156650086</v>
      </c>
      <c r="R3183" s="25" t="s">
        <v>41</v>
      </c>
      <c r="S3183" s="3">
        <v>4</v>
      </c>
      <c r="T3183" s="42"/>
      <c r="U3183" s="25" t="s">
        <v>19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4740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4641</v>
      </c>
      <c r="J3184" s="25">
        <v>1</v>
      </c>
      <c r="K3184" s="25">
        <v>1</v>
      </c>
      <c r="L3184" s="25">
        <f t="shared" si="523"/>
        <v>0</v>
      </c>
      <c r="M3184" s="25" t="s">
        <v>4933</v>
      </c>
      <c r="N3184" s="34">
        <v>45937</v>
      </c>
      <c r="O3184" s="41">
        <v>16926</v>
      </c>
      <c r="P3184" s="25" t="s">
        <v>173</v>
      </c>
      <c r="Q3184" s="25">
        <v>58156571163</v>
      </c>
      <c r="R3184" s="25" t="s">
        <v>41</v>
      </c>
      <c r="S3184" s="3">
        <v>4</v>
      </c>
      <c r="T3184" s="42"/>
      <c r="U3184" s="25" t="s">
        <v>19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4740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4642</v>
      </c>
      <c r="J3185" s="25">
        <v>1</v>
      </c>
      <c r="K3185" s="25">
        <v>1</v>
      </c>
      <c r="L3185" s="25">
        <f t="shared" si="523"/>
        <v>0</v>
      </c>
      <c r="M3185" s="25" t="s">
        <v>4976</v>
      </c>
      <c r="N3185" s="34">
        <v>45938</v>
      </c>
      <c r="O3185" s="41">
        <v>0</v>
      </c>
      <c r="P3185" s="25" t="s">
        <v>1901</v>
      </c>
      <c r="Q3185" s="25">
        <v>58156650086</v>
      </c>
      <c r="R3185" s="25" t="s">
        <v>41</v>
      </c>
      <c r="S3185" s="3">
        <v>4</v>
      </c>
      <c r="T3185" s="42"/>
      <c r="U3185" s="25" t="s">
        <v>19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4740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4643</v>
      </c>
      <c r="J3186" s="25">
        <v>1</v>
      </c>
      <c r="K3186" s="25">
        <v>1</v>
      </c>
      <c r="L3186" s="25">
        <f t="shared" si="523"/>
        <v>0</v>
      </c>
      <c r="M3186" s="25" t="s">
        <v>4941</v>
      </c>
      <c r="N3186" s="34">
        <v>45937</v>
      </c>
      <c r="O3186" s="41">
        <v>19217.88</v>
      </c>
      <c r="P3186" s="25" t="s">
        <v>277</v>
      </c>
      <c r="Q3186" s="25">
        <v>58156565795</v>
      </c>
      <c r="R3186" s="25" t="s">
        <v>41</v>
      </c>
      <c r="S3186" s="3">
        <v>4</v>
      </c>
      <c r="T3186" s="42"/>
      <c r="U3186" s="25" t="s">
        <v>19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4740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4644</v>
      </c>
      <c r="J3187" s="25">
        <v>1</v>
      </c>
      <c r="K3187" s="25">
        <v>1</v>
      </c>
      <c r="L3187" s="25">
        <f t="shared" si="523"/>
        <v>0</v>
      </c>
      <c r="M3187" s="25" t="s">
        <v>4896</v>
      </c>
      <c r="N3187" s="34">
        <v>45937</v>
      </c>
      <c r="O3187" s="41">
        <v>33363.75</v>
      </c>
      <c r="P3187" s="25" t="s">
        <v>903</v>
      </c>
      <c r="Q3187" s="25" t="s">
        <v>637</v>
      </c>
      <c r="R3187" s="25" t="s">
        <v>725</v>
      </c>
      <c r="S3187" s="3">
        <v>4</v>
      </c>
      <c r="T3187" s="42"/>
      <c r="U3187" s="25" t="s">
        <v>19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4740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4645</v>
      </c>
      <c r="J3188" s="25">
        <v>1</v>
      </c>
      <c r="K3188" s="25">
        <v>1</v>
      </c>
      <c r="L3188" s="25">
        <f t="shared" si="523"/>
        <v>0</v>
      </c>
      <c r="M3188" s="25" t="s">
        <v>4933</v>
      </c>
      <c r="N3188" s="34">
        <v>45937</v>
      </c>
      <c r="O3188" s="41">
        <v>36828</v>
      </c>
      <c r="P3188" s="25" t="s">
        <v>173</v>
      </c>
      <c r="Q3188" s="25">
        <v>58156571163</v>
      </c>
      <c r="R3188" s="25" t="s">
        <v>41</v>
      </c>
      <c r="S3188" s="3">
        <v>4</v>
      </c>
      <c r="T3188" s="42"/>
      <c r="U3188" s="25" t="s">
        <v>19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4740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4646</v>
      </c>
      <c r="J3189" s="25">
        <v>1</v>
      </c>
      <c r="K3189" s="25">
        <v>1</v>
      </c>
      <c r="L3189" s="25">
        <f t="shared" si="523"/>
        <v>0</v>
      </c>
      <c r="M3189" s="25"/>
      <c r="N3189" s="34">
        <v>45937</v>
      </c>
      <c r="O3189" s="41">
        <v>33345</v>
      </c>
      <c r="P3189" s="25" t="s">
        <v>618</v>
      </c>
      <c r="Q3189" s="25">
        <v>58156578664</v>
      </c>
      <c r="R3189" s="25" t="s">
        <v>41</v>
      </c>
      <c r="S3189" s="3">
        <v>4</v>
      </c>
      <c r="T3189" s="42"/>
      <c r="U3189" s="25" t="s">
        <v>19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4740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4647</v>
      </c>
      <c r="J3190" s="25">
        <v>1</v>
      </c>
      <c r="K3190" s="25">
        <v>1</v>
      </c>
      <c r="L3190" s="25">
        <f t="shared" si="523"/>
        <v>0</v>
      </c>
      <c r="M3190" s="25" t="s">
        <v>4963</v>
      </c>
      <c r="N3190" s="34">
        <v>45937</v>
      </c>
      <c r="O3190" s="41">
        <v>11800</v>
      </c>
      <c r="P3190" s="25" t="s">
        <v>630</v>
      </c>
      <c r="Q3190" s="25">
        <v>58156564491</v>
      </c>
      <c r="R3190" s="25" t="s">
        <v>41</v>
      </c>
      <c r="S3190" s="3">
        <v>4</v>
      </c>
      <c r="T3190" s="42"/>
      <c r="U3190" s="25" t="s">
        <v>19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4740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4648</v>
      </c>
      <c r="J3191" s="25">
        <v>1</v>
      </c>
      <c r="K3191" s="25">
        <v>1</v>
      </c>
      <c r="L3191" s="25">
        <f t="shared" si="523"/>
        <v>0</v>
      </c>
      <c r="M3191" s="25" t="s">
        <v>4963</v>
      </c>
      <c r="N3191" s="34">
        <v>45937</v>
      </c>
      <c r="O3191" s="41">
        <v>11800</v>
      </c>
      <c r="P3191" s="25" t="s">
        <v>630</v>
      </c>
      <c r="Q3191" s="25">
        <v>58156564491</v>
      </c>
      <c r="R3191" s="25" t="s">
        <v>41</v>
      </c>
      <c r="S3191" s="3">
        <v>4</v>
      </c>
      <c r="T3191" s="42"/>
      <c r="U3191" s="25" t="s">
        <v>19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4740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4649</v>
      </c>
      <c r="J3192" s="25">
        <v>1</v>
      </c>
      <c r="K3192" s="25">
        <v>1</v>
      </c>
      <c r="L3192" s="25">
        <f t="shared" si="523"/>
        <v>0</v>
      </c>
      <c r="M3192" s="25" t="s">
        <v>4963</v>
      </c>
      <c r="N3192" s="34">
        <v>45937</v>
      </c>
      <c r="O3192" s="41">
        <v>11800</v>
      </c>
      <c r="P3192" s="25" t="s">
        <v>630</v>
      </c>
      <c r="Q3192" s="25">
        <v>58156564491</v>
      </c>
      <c r="R3192" s="25" t="s">
        <v>41</v>
      </c>
      <c r="S3192" s="3">
        <v>4</v>
      </c>
      <c r="T3192" s="42"/>
      <c r="U3192" s="25" t="s">
        <v>19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4740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4650</v>
      </c>
      <c r="J3193" s="25">
        <v>1</v>
      </c>
      <c r="K3193" s="25">
        <v>1</v>
      </c>
      <c r="L3193" s="25">
        <f t="shared" si="523"/>
        <v>0</v>
      </c>
      <c r="M3193" s="25" t="s">
        <v>4963</v>
      </c>
      <c r="N3193" s="34">
        <v>45937</v>
      </c>
      <c r="O3193" s="41">
        <v>11800</v>
      </c>
      <c r="P3193" s="25" t="s">
        <v>630</v>
      </c>
      <c r="Q3193" s="25">
        <v>58156564491</v>
      </c>
      <c r="R3193" s="25" t="s">
        <v>41</v>
      </c>
      <c r="S3193" s="3">
        <v>4</v>
      </c>
      <c r="T3193" s="42"/>
      <c r="U3193" s="25" t="s">
        <v>19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4740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4651</v>
      </c>
      <c r="J3194" s="25">
        <v>1</v>
      </c>
      <c r="K3194" s="25">
        <v>1</v>
      </c>
      <c r="L3194" s="25">
        <f t="shared" si="523"/>
        <v>0</v>
      </c>
      <c r="M3194" s="25" t="s">
        <v>4963</v>
      </c>
      <c r="N3194" s="34">
        <v>45937</v>
      </c>
      <c r="O3194" s="41">
        <v>11800</v>
      </c>
      <c r="P3194" s="25" t="s">
        <v>630</v>
      </c>
      <c r="Q3194" s="25">
        <v>58156564491</v>
      </c>
      <c r="R3194" s="25" t="s">
        <v>41</v>
      </c>
      <c r="S3194" s="3">
        <v>4</v>
      </c>
      <c r="T3194" s="42"/>
      <c r="U3194" s="25" t="s">
        <v>19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4740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4652</v>
      </c>
      <c r="J3195" s="25">
        <v>1</v>
      </c>
      <c r="K3195" s="25">
        <v>1</v>
      </c>
      <c r="L3195" s="25">
        <f t="shared" si="523"/>
        <v>0</v>
      </c>
      <c r="M3195" s="25" t="s">
        <v>4963</v>
      </c>
      <c r="N3195" s="34">
        <v>45937</v>
      </c>
      <c r="O3195" s="41">
        <v>11800</v>
      </c>
      <c r="P3195" s="25" t="s">
        <v>630</v>
      </c>
      <c r="Q3195" s="25">
        <v>58156564491</v>
      </c>
      <c r="R3195" s="25" t="s">
        <v>41</v>
      </c>
      <c r="S3195" s="3">
        <v>4</v>
      </c>
      <c r="T3195" s="42"/>
      <c r="U3195" s="25" t="s">
        <v>19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4740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4653</v>
      </c>
      <c r="J3196" s="25">
        <v>1</v>
      </c>
      <c r="K3196" s="25">
        <v>1</v>
      </c>
      <c r="L3196" s="25">
        <f t="shared" si="523"/>
        <v>0</v>
      </c>
      <c r="M3196" s="25" t="s">
        <v>4963</v>
      </c>
      <c r="N3196" s="34">
        <v>45937</v>
      </c>
      <c r="O3196" s="41">
        <v>11800</v>
      </c>
      <c r="P3196" s="25" t="s">
        <v>630</v>
      </c>
      <c r="Q3196" s="25">
        <v>58156564491</v>
      </c>
      <c r="R3196" s="25" t="s">
        <v>41</v>
      </c>
      <c r="S3196" s="3">
        <v>4</v>
      </c>
      <c r="T3196" s="42"/>
      <c r="U3196" s="25" t="s">
        <v>19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4740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4654</v>
      </c>
      <c r="J3197" s="25">
        <v>1</v>
      </c>
      <c r="K3197" s="25">
        <v>1</v>
      </c>
      <c r="L3197" s="25">
        <f t="shared" si="523"/>
        <v>0</v>
      </c>
      <c r="M3197" s="25" t="s">
        <v>4963</v>
      </c>
      <c r="N3197" s="34">
        <v>45937</v>
      </c>
      <c r="O3197" s="41">
        <v>11800</v>
      </c>
      <c r="P3197" s="25" t="s">
        <v>630</v>
      </c>
      <c r="Q3197" s="25">
        <v>58156564491</v>
      </c>
      <c r="R3197" s="25" t="s">
        <v>41</v>
      </c>
      <c r="S3197" s="3">
        <v>4</v>
      </c>
      <c r="T3197" s="42"/>
      <c r="U3197" s="25" t="s">
        <v>19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4740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4655</v>
      </c>
      <c r="J3198" s="25">
        <v>1</v>
      </c>
      <c r="K3198" s="25">
        <v>1</v>
      </c>
      <c r="L3198" s="25">
        <f t="shared" si="523"/>
        <v>0</v>
      </c>
      <c r="M3198" s="25" t="s">
        <v>4963</v>
      </c>
      <c r="N3198" s="34">
        <v>45937</v>
      </c>
      <c r="O3198" s="41">
        <v>29400</v>
      </c>
      <c r="P3198" s="25" t="s">
        <v>630</v>
      </c>
      <c r="Q3198" s="25">
        <v>58156564491</v>
      </c>
      <c r="R3198" s="25" t="s">
        <v>41</v>
      </c>
      <c r="S3198" s="3">
        <v>4</v>
      </c>
      <c r="T3198" s="42"/>
      <c r="U3198" s="25" t="s">
        <v>19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4740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4127</v>
      </c>
      <c r="J3199" s="25">
        <v>1</v>
      </c>
      <c r="K3199" s="25">
        <v>1</v>
      </c>
      <c r="L3199" s="25">
        <f t="shared" si="523"/>
        <v>0</v>
      </c>
      <c r="M3199" s="25" t="s">
        <v>4963</v>
      </c>
      <c r="N3199" s="34">
        <v>45937</v>
      </c>
      <c r="O3199" s="41">
        <v>11800</v>
      </c>
      <c r="P3199" s="25" t="s">
        <v>630</v>
      </c>
      <c r="Q3199" s="25">
        <v>58156564491</v>
      </c>
      <c r="R3199" s="25" t="s">
        <v>41</v>
      </c>
      <c r="S3199" s="3">
        <v>4</v>
      </c>
      <c r="T3199" s="42"/>
      <c r="U3199" s="25" t="s">
        <v>19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4740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4656</v>
      </c>
      <c r="J3200" s="25">
        <v>1</v>
      </c>
      <c r="K3200" s="25">
        <v>1</v>
      </c>
      <c r="L3200" s="25">
        <f t="shared" si="523"/>
        <v>0</v>
      </c>
      <c r="M3200" s="25" t="s">
        <v>4963</v>
      </c>
      <c r="N3200" s="34">
        <v>45937</v>
      </c>
      <c r="O3200" s="41">
        <v>5900</v>
      </c>
      <c r="P3200" s="25" t="s">
        <v>630</v>
      </c>
      <c r="Q3200" s="25">
        <v>58156564491</v>
      </c>
      <c r="R3200" s="25" t="s">
        <v>41</v>
      </c>
      <c r="S3200" s="3">
        <v>4</v>
      </c>
      <c r="T3200" s="42"/>
      <c r="U3200" s="25" t="s">
        <v>19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4740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4657</v>
      </c>
      <c r="J3201" s="25">
        <v>1</v>
      </c>
      <c r="K3201" s="25">
        <v>1</v>
      </c>
      <c r="L3201" s="25">
        <f t="shared" si="523"/>
        <v>0</v>
      </c>
      <c r="M3201" s="25" t="s">
        <v>4963</v>
      </c>
      <c r="N3201" s="34">
        <v>45937</v>
      </c>
      <c r="O3201" s="41">
        <v>11800</v>
      </c>
      <c r="P3201" s="25" t="s">
        <v>630</v>
      </c>
      <c r="Q3201" s="25">
        <v>58156564491</v>
      </c>
      <c r="R3201" s="25" t="s">
        <v>41</v>
      </c>
      <c r="S3201" s="3">
        <v>4</v>
      </c>
      <c r="T3201" s="42"/>
      <c r="U3201" s="25" t="s">
        <v>19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4760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4749</v>
      </c>
      <c r="J3202" s="25">
        <v>2</v>
      </c>
      <c r="K3202" s="25">
        <v>2</v>
      </c>
      <c r="L3202" s="25">
        <f t="shared" si="523"/>
        <v>0</v>
      </c>
      <c r="M3202" s="25" t="s">
        <v>4962</v>
      </c>
      <c r="N3202" s="34">
        <v>45937</v>
      </c>
      <c r="O3202" s="41">
        <v>180180</v>
      </c>
      <c r="P3202" s="25" t="s">
        <v>2490</v>
      </c>
      <c r="Q3202" s="25">
        <v>58156584054</v>
      </c>
      <c r="R3202" s="25" t="s">
        <v>41</v>
      </c>
      <c r="S3202" s="3">
        <v>-80</v>
      </c>
      <c r="T3202" s="42"/>
      <c r="U3202" s="25" t="s">
        <v>493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4740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3768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3703</v>
      </c>
      <c r="Q3203" s="25"/>
      <c r="R3203" s="25"/>
      <c r="S3203" s="3" t="s">
        <v>300</v>
      </c>
      <c r="T3203" s="42" t="s">
        <v>4861</v>
      </c>
      <c r="U3203" s="25" t="s">
        <v>19</v>
      </c>
      <c r="V3203" s="25" t="str">
        <f>VLOOKUP(P3203,'Customer List'!B:C,2,)</f>
        <v>Unknown</v>
      </c>
      <c r="W3203" s="42" t="s">
        <v>4864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4740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4658</v>
      </c>
      <c r="J3204" s="25">
        <v>1</v>
      </c>
      <c r="K3204" s="25">
        <v>1</v>
      </c>
      <c r="L3204" s="25">
        <f t="shared" si="523"/>
        <v>0</v>
      </c>
      <c r="M3204" s="25" t="s">
        <v>4963</v>
      </c>
      <c r="N3204" s="34">
        <v>45937</v>
      </c>
      <c r="O3204" s="41">
        <v>29400</v>
      </c>
      <c r="P3204" s="25" t="s">
        <v>630</v>
      </c>
      <c r="Q3204" s="25">
        <v>58156564491</v>
      </c>
      <c r="R3204" s="25" t="s">
        <v>41</v>
      </c>
      <c r="S3204" s="3">
        <v>4</v>
      </c>
      <c r="T3204" s="42"/>
      <c r="U3204" s="25" t="s">
        <v>19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4740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4659</v>
      </c>
      <c r="J3205" s="25">
        <v>1</v>
      </c>
      <c r="K3205" s="25">
        <v>1</v>
      </c>
      <c r="L3205" s="25">
        <f t="shared" si="523"/>
        <v>0</v>
      </c>
      <c r="M3205" s="25" t="s">
        <v>4963</v>
      </c>
      <c r="N3205" s="34">
        <v>45937</v>
      </c>
      <c r="O3205" s="41">
        <v>5900</v>
      </c>
      <c r="P3205" s="25" t="s">
        <v>630</v>
      </c>
      <c r="Q3205" s="25">
        <v>58156564491</v>
      </c>
      <c r="R3205" s="25" t="s">
        <v>41</v>
      </c>
      <c r="S3205" s="3">
        <v>4</v>
      </c>
      <c r="T3205" s="42"/>
      <c r="U3205" s="25" t="s">
        <v>19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4740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4660</v>
      </c>
      <c r="J3206" s="25">
        <v>1</v>
      </c>
      <c r="K3206" s="25">
        <v>1</v>
      </c>
      <c r="L3206" s="25">
        <f t="shared" si="523"/>
        <v>0</v>
      </c>
      <c r="M3206" s="25" t="s">
        <v>4963</v>
      </c>
      <c r="N3206" s="34">
        <v>45937</v>
      </c>
      <c r="O3206" s="41">
        <v>11800</v>
      </c>
      <c r="P3206" s="25" t="s">
        <v>630</v>
      </c>
      <c r="Q3206" s="25">
        <v>58156564491</v>
      </c>
      <c r="R3206" s="25" t="s">
        <v>41</v>
      </c>
      <c r="S3206" s="3">
        <v>4</v>
      </c>
      <c r="T3206" s="42"/>
      <c r="U3206" s="25" t="s">
        <v>19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4740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4661</v>
      </c>
      <c r="J3207" s="25">
        <v>1</v>
      </c>
      <c r="K3207" s="25">
        <v>1</v>
      </c>
      <c r="L3207" s="25">
        <f t="shared" si="523"/>
        <v>0</v>
      </c>
      <c r="M3207" s="25" t="s">
        <v>4963</v>
      </c>
      <c r="N3207" s="34">
        <v>45937</v>
      </c>
      <c r="O3207" s="41">
        <v>11800</v>
      </c>
      <c r="P3207" s="25" t="s">
        <v>630</v>
      </c>
      <c r="Q3207" s="25">
        <v>58156564491</v>
      </c>
      <c r="R3207" s="25" t="s">
        <v>41</v>
      </c>
      <c r="S3207" s="3">
        <v>4</v>
      </c>
      <c r="T3207" s="42"/>
      <c r="U3207" s="25" t="s">
        <v>19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4740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4662</v>
      </c>
      <c r="J3208" s="25">
        <v>1</v>
      </c>
      <c r="K3208" s="25">
        <v>1</v>
      </c>
      <c r="L3208" s="25">
        <f t="shared" si="523"/>
        <v>0</v>
      </c>
      <c r="M3208" s="25" t="s">
        <v>4963</v>
      </c>
      <c r="N3208" s="34">
        <v>45937</v>
      </c>
      <c r="O3208" s="41">
        <v>11800</v>
      </c>
      <c r="P3208" s="25" t="s">
        <v>630</v>
      </c>
      <c r="Q3208" s="25">
        <v>58156564491</v>
      </c>
      <c r="R3208" s="25" t="s">
        <v>41</v>
      </c>
      <c r="S3208" s="3">
        <v>4</v>
      </c>
      <c r="T3208" s="42"/>
      <c r="U3208" s="25" t="s">
        <v>19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4740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4663</v>
      </c>
      <c r="J3209" s="25">
        <v>1</v>
      </c>
      <c r="K3209" s="25">
        <v>1</v>
      </c>
      <c r="L3209" s="25">
        <f t="shared" si="523"/>
        <v>0</v>
      </c>
      <c r="M3209" s="25" t="s">
        <v>4963</v>
      </c>
      <c r="N3209" s="34">
        <v>45937</v>
      </c>
      <c r="O3209" s="41">
        <v>11800</v>
      </c>
      <c r="P3209" s="25" t="s">
        <v>630</v>
      </c>
      <c r="Q3209" s="25">
        <v>58156564491</v>
      </c>
      <c r="R3209" s="25" t="s">
        <v>41</v>
      </c>
      <c r="S3209" s="3">
        <v>4</v>
      </c>
      <c r="T3209" s="42"/>
      <c r="U3209" s="25" t="s">
        <v>19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4740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4664</v>
      </c>
      <c r="J3210" s="25">
        <v>1</v>
      </c>
      <c r="K3210" s="25">
        <v>1</v>
      </c>
      <c r="L3210" s="25">
        <f t="shared" si="523"/>
        <v>0</v>
      </c>
      <c r="M3210" s="25" t="s">
        <v>4963</v>
      </c>
      <c r="N3210" s="34">
        <v>45937</v>
      </c>
      <c r="O3210" s="41">
        <v>11800</v>
      </c>
      <c r="P3210" s="25" t="s">
        <v>630</v>
      </c>
      <c r="Q3210" s="25">
        <v>58156564491</v>
      </c>
      <c r="R3210" s="25" t="s">
        <v>41</v>
      </c>
      <c r="S3210" s="3">
        <v>4</v>
      </c>
      <c r="T3210" s="42"/>
      <c r="U3210" s="25" t="s">
        <v>19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4740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4665</v>
      </c>
      <c r="J3211" s="25">
        <v>1</v>
      </c>
      <c r="K3211" s="25">
        <v>1</v>
      </c>
      <c r="L3211" s="25">
        <f t="shared" si="523"/>
        <v>0</v>
      </c>
      <c r="M3211" s="25" t="s">
        <v>4963</v>
      </c>
      <c r="N3211" s="34">
        <v>45937</v>
      </c>
      <c r="O3211" s="41">
        <v>11800</v>
      </c>
      <c r="P3211" s="25" t="s">
        <v>630</v>
      </c>
      <c r="Q3211" s="25">
        <v>58156564491</v>
      </c>
      <c r="R3211" s="25" t="s">
        <v>41</v>
      </c>
      <c r="S3211" s="3">
        <v>4</v>
      </c>
      <c r="T3211" s="42"/>
      <c r="U3211" s="25" t="s">
        <v>19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4740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4666</v>
      </c>
      <c r="J3212" s="25">
        <v>1</v>
      </c>
      <c r="K3212" s="25">
        <v>1</v>
      </c>
      <c r="L3212" s="25">
        <f t="shared" si="523"/>
        <v>0</v>
      </c>
      <c r="M3212" s="25" t="s">
        <v>4963</v>
      </c>
      <c r="N3212" s="34">
        <v>45937</v>
      </c>
      <c r="O3212" s="41">
        <v>11800</v>
      </c>
      <c r="P3212" s="25" t="s">
        <v>630</v>
      </c>
      <c r="Q3212" s="25">
        <v>58156564491</v>
      </c>
      <c r="R3212" s="25" t="s">
        <v>41</v>
      </c>
      <c r="S3212" s="3">
        <v>4</v>
      </c>
      <c r="T3212" s="42"/>
      <c r="U3212" s="25" t="s">
        <v>19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4740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4667</v>
      </c>
      <c r="J3213" s="25">
        <v>1</v>
      </c>
      <c r="K3213" s="25">
        <v>1</v>
      </c>
      <c r="L3213" s="25">
        <f t="shared" si="523"/>
        <v>0</v>
      </c>
      <c r="M3213" s="25" t="s">
        <v>4963</v>
      </c>
      <c r="N3213" s="34">
        <v>45937</v>
      </c>
      <c r="O3213" s="41">
        <v>11800</v>
      </c>
      <c r="P3213" s="25" t="s">
        <v>630</v>
      </c>
      <c r="Q3213" s="25">
        <v>58156564491</v>
      </c>
      <c r="R3213" s="25" t="s">
        <v>41</v>
      </c>
      <c r="S3213" s="3">
        <v>4</v>
      </c>
      <c r="T3213" s="42"/>
      <c r="U3213" s="25" t="s">
        <v>19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4740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4668</v>
      </c>
      <c r="J3214" s="25">
        <v>1</v>
      </c>
      <c r="K3214" s="25">
        <v>1</v>
      </c>
      <c r="L3214" s="25">
        <f t="shared" si="523"/>
        <v>0</v>
      </c>
      <c r="M3214" s="25" t="s">
        <v>4960</v>
      </c>
      <c r="N3214" s="34">
        <v>45937</v>
      </c>
      <c r="O3214" s="41">
        <v>204716.25</v>
      </c>
      <c r="P3214" s="25" t="s">
        <v>320</v>
      </c>
      <c r="Q3214" s="25">
        <v>58156571594</v>
      </c>
      <c r="R3214" s="25" t="s">
        <v>41</v>
      </c>
      <c r="S3214" s="3">
        <v>4</v>
      </c>
      <c r="T3214" s="42"/>
      <c r="U3214" s="25" t="s">
        <v>19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4740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3781</v>
      </c>
      <c r="J3215" s="25">
        <v>1</v>
      </c>
      <c r="K3215" s="25">
        <v>1</v>
      </c>
      <c r="L3215" s="25">
        <f t="shared" si="523"/>
        <v>0</v>
      </c>
      <c r="M3215" s="25" t="s">
        <v>4879</v>
      </c>
      <c r="N3215" s="34">
        <v>45937</v>
      </c>
      <c r="O3215" s="41">
        <v>114684.5</v>
      </c>
      <c r="P3215" s="25" t="s">
        <v>2053</v>
      </c>
      <c r="Q3215" s="25">
        <v>58156571955</v>
      </c>
      <c r="R3215" s="25" t="s">
        <v>41</v>
      </c>
      <c r="S3215" s="3">
        <v>4</v>
      </c>
      <c r="T3215" s="42"/>
      <c r="U3215" s="25" t="s">
        <v>19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4740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4669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3703</v>
      </c>
      <c r="Q3216" s="25"/>
      <c r="R3216" s="25"/>
      <c r="S3216" s="3">
        <v>4</v>
      </c>
      <c r="T3216" s="42" t="s">
        <v>4861</v>
      </c>
      <c r="U3216" s="25" t="s">
        <v>19</v>
      </c>
      <c r="V3216" s="25" t="str">
        <f>VLOOKUP(P3216,'Customer List'!B:C,2,)</f>
        <v>Unknown</v>
      </c>
      <c r="W3216" s="42" t="s">
        <v>4864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4740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4670</v>
      </c>
      <c r="J3217" s="25">
        <v>1</v>
      </c>
      <c r="K3217" s="25">
        <v>1</v>
      </c>
      <c r="L3217" s="25">
        <f t="shared" si="523"/>
        <v>0</v>
      </c>
      <c r="M3217" s="25" t="s">
        <v>4941</v>
      </c>
      <c r="N3217" s="34">
        <v>45937</v>
      </c>
      <c r="O3217" s="41">
        <v>133765.56</v>
      </c>
      <c r="P3217" s="25" t="s">
        <v>277</v>
      </c>
      <c r="Q3217" s="25">
        <v>58156565795</v>
      </c>
      <c r="R3217" s="25" t="s">
        <v>41</v>
      </c>
      <c r="S3217" s="3">
        <v>4</v>
      </c>
      <c r="T3217" s="42"/>
      <c r="U3217" s="25" t="s">
        <v>19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4740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4671</v>
      </c>
      <c r="J3218" s="25">
        <v>1</v>
      </c>
      <c r="K3218" s="25">
        <v>1</v>
      </c>
      <c r="L3218" s="25">
        <f t="shared" si="523"/>
        <v>0</v>
      </c>
      <c r="M3218" s="25" t="s">
        <v>4941</v>
      </c>
      <c r="N3218" s="34">
        <v>45937</v>
      </c>
      <c r="O3218" s="41">
        <v>11166.12</v>
      </c>
      <c r="P3218" s="25" t="s">
        <v>277</v>
      </c>
      <c r="Q3218" s="25">
        <v>58156565795</v>
      </c>
      <c r="R3218" s="25" t="s">
        <v>41</v>
      </c>
      <c r="S3218" s="3">
        <v>4</v>
      </c>
      <c r="T3218" s="42"/>
      <c r="U3218" s="25" t="s">
        <v>19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4740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4672</v>
      </c>
      <c r="J3219" s="25">
        <v>1</v>
      </c>
      <c r="K3219" s="25">
        <v>1</v>
      </c>
      <c r="L3219" s="25">
        <f t="shared" si="523"/>
        <v>0</v>
      </c>
      <c r="M3219" s="25"/>
      <c r="N3219" s="34">
        <v>45937</v>
      </c>
      <c r="O3219" s="41">
        <v>11741.25</v>
      </c>
      <c r="P3219" s="25" t="s">
        <v>195</v>
      </c>
      <c r="Q3219" s="25">
        <v>58156573160</v>
      </c>
      <c r="R3219" s="25" t="s">
        <v>41</v>
      </c>
      <c r="S3219" s="3">
        <v>4</v>
      </c>
      <c r="T3219" s="42"/>
      <c r="U3219" s="25" t="s">
        <v>19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4741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363</v>
      </c>
      <c r="I3220" s="25" t="s">
        <v>4451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1149</v>
      </c>
      <c r="Q3220" s="25"/>
      <c r="R3220" s="25"/>
      <c r="S3220" s="3">
        <v>4</v>
      </c>
      <c r="T3220" s="42"/>
      <c r="U3220" s="25" t="s">
        <v>3595</v>
      </c>
      <c r="V3220" s="25" t="str">
        <f>VLOOKUP(P3220,'Customer List'!B:C,2,)</f>
        <v>STOCK</v>
      </c>
      <c r="W3220" s="43" t="s">
        <v>1149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4741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4452</v>
      </c>
      <c r="I3221" s="25" t="s">
        <v>4453</v>
      </c>
      <c r="J3221" s="25">
        <v>1</v>
      </c>
      <c r="K3221" s="25"/>
      <c r="L3221" s="25">
        <f t="shared" si="523"/>
        <v>1</v>
      </c>
      <c r="M3221" s="25"/>
      <c r="N3221" s="34"/>
      <c r="O3221" s="41"/>
      <c r="P3221" s="25" t="s">
        <v>882</v>
      </c>
      <c r="Q3221" s="25"/>
      <c r="R3221" s="25"/>
      <c r="S3221" s="3">
        <v>-20</v>
      </c>
      <c r="T3221" s="42"/>
      <c r="U3221" s="25" t="s">
        <v>3595</v>
      </c>
      <c r="V3221" s="25" t="str">
        <f>VLOOKUP(P3221,'Customer List'!B:C,2,)</f>
        <v>Mumbai</v>
      </c>
      <c r="W3221" s="43" t="s">
        <v>711</v>
      </c>
      <c r="X3221" s="34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4741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4454</v>
      </c>
      <c r="I3222" s="25" t="s">
        <v>4455</v>
      </c>
      <c r="J3222" s="25">
        <v>1</v>
      </c>
      <c r="K3222" s="25"/>
      <c r="L3222" s="25">
        <f t="shared" si="523"/>
        <v>1</v>
      </c>
      <c r="M3222" s="25"/>
      <c r="N3222" s="34"/>
      <c r="O3222" s="41"/>
      <c r="P3222" s="25" t="s">
        <v>882</v>
      </c>
      <c r="Q3222" s="25"/>
      <c r="R3222" s="25"/>
      <c r="S3222" s="3">
        <v>-20</v>
      </c>
      <c r="T3222" s="42"/>
      <c r="U3222" s="25" t="s">
        <v>3595</v>
      </c>
      <c r="V3222" s="25" t="str">
        <f>VLOOKUP(P3222,'Customer List'!B:C,2,)</f>
        <v>Mumbai</v>
      </c>
      <c r="W3222" s="43" t="s">
        <v>711</v>
      </c>
      <c r="X3222" s="34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4741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4456</v>
      </c>
      <c r="I3223" s="25" t="s">
        <v>4457</v>
      </c>
      <c r="J3223" s="25">
        <v>1</v>
      </c>
      <c r="K3223" s="25"/>
      <c r="L3223" s="25">
        <f t="shared" si="523"/>
        <v>1</v>
      </c>
      <c r="M3223" s="25"/>
      <c r="N3223" s="34"/>
      <c r="O3223" s="41"/>
      <c r="P3223" s="25" t="s">
        <v>882</v>
      </c>
      <c r="Q3223" s="25"/>
      <c r="R3223" s="25"/>
      <c r="S3223" s="3">
        <v>-20</v>
      </c>
      <c r="T3223" s="42"/>
      <c r="U3223" s="25" t="s">
        <v>3595</v>
      </c>
      <c r="V3223" s="25" t="str">
        <f>VLOOKUP(P3223,'Customer List'!B:C,2,)</f>
        <v>Mumbai</v>
      </c>
      <c r="W3223" s="43" t="s">
        <v>711</v>
      </c>
      <c r="X3223" s="34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4741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4458</v>
      </c>
      <c r="I3224" s="25" t="s">
        <v>4459</v>
      </c>
      <c r="J3224" s="25">
        <v>1</v>
      </c>
      <c r="K3224" s="25"/>
      <c r="L3224" s="25">
        <f t="shared" si="523"/>
        <v>1</v>
      </c>
      <c r="M3224" s="25"/>
      <c r="N3224" s="34"/>
      <c r="O3224" s="41"/>
      <c r="P3224" s="25" t="s">
        <v>882</v>
      </c>
      <c r="Q3224" s="25"/>
      <c r="R3224" s="25"/>
      <c r="S3224" s="3">
        <v>-20</v>
      </c>
      <c r="T3224" s="42"/>
      <c r="U3224" s="25" t="s">
        <v>3595</v>
      </c>
      <c r="V3224" s="25" t="str">
        <f>VLOOKUP(P3224,'Customer List'!B:C,2,)</f>
        <v>Mumbai</v>
      </c>
      <c r="W3224" s="43" t="s">
        <v>711</v>
      </c>
      <c r="X3224" s="34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4741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4460</v>
      </c>
      <c r="I3225" s="25" t="s">
        <v>4461</v>
      </c>
      <c r="J3225" s="25">
        <v>1</v>
      </c>
      <c r="K3225" s="25">
        <v>1</v>
      </c>
      <c r="L3225" s="25">
        <f t="shared" si="523"/>
        <v>0</v>
      </c>
      <c r="M3225" s="25" t="s">
        <v>4912</v>
      </c>
      <c r="N3225" s="34">
        <v>45937</v>
      </c>
      <c r="O3225" s="41">
        <v>118755</v>
      </c>
      <c r="P3225" s="25" t="s">
        <v>169</v>
      </c>
      <c r="Q3225" s="25">
        <v>58156579261</v>
      </c>
      <c r="R3225" s="25" t="s">
        <v>41</v>
      </c>
      <c r="S3225" s="3">
        <v>-20</v>
      </c>
      <c r="T3225" s="42"/>
      <c r="U3225" s="25" t="s">
        <v>3595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4741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4462</v>
      </c>
      <c r="I3226" s="25" t="s">
        <v>4463</v>
      </c>
      <c r="J3226" s="25">
        <v>1</v>
      </c>
      <c r="K3226" s="25">
        <v>1</v>
      </c>
      <c r="L3226" s="25">
        <f t="shared" si="523"/>
        <v>0</v>
      </c>
      <c r="M3226" s="25" t="s">
        <v>4918</v>
      </c>
      <c r="N3226" s="34">
        <v>45937</v>
      </c>
      <c r="O3226" s="41">
        <v>45657</v>
      </c>
      <c r="P3226" s="25" t="s">
        <v>618</v>
      </c>
      <c r="Q3226" s="25">
        <v>58156578664</v>
      </c>
      <c r="R3226" s="25" t="s">
        <v>41</v>
      </c>
      <c r="S3226" s="3">
        <v>-20</v>
      </c>
      <c r="T3226" s="42"/>
      <c r="U3226" s="25" t="s">
        <v>3595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4741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4464</v>
      </c>
      <c r="I3227" s="25" t="s">
        <v>4465</v>
      </c>
      <c r="J3227" s="25">
        <v>1</v>
      </c>
      <c r="K3227" s="25">
        <v>1</v>
      </c>
      <c r="L3227" s="25">
        <f t="shared" si="523"/>
        <v>0</v>
      </c>
      <c r="M3227" s="25" t="s">
        <v>4918</v>
      </c>
      <c r="N3227" s="34">
        <v>45937</v>
      </c>
      <c r="O3227" s="41">
        <v>45657</v>
      </c>
      <c r="P3227" s="25" t="s">
        <v>618</v>
      </c>
      <c r="Q3227" s="25">
        <v>58156578664</v>
      </c>
      <c r="R3227" s="25" t="s">
        <v>41</v>
      </c>
      <c r="S3227" s="3">
        <v>-20</v>
      </c>
      <c r="T3227" s="42"/>
      <c r="U3227" s="25" t="s">
        <v>3595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4741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4466</v>
      </c>
      <c r="I3228" s="25" t="s">
        <v>4467</v>
      </c>
      <c r="J3228" s="25">
        <v>1</v>
      </c>
      <c r="K3228" s="25">
        <v>1</v>
      </c>
      <c r="L3228" s="25">
        <f t="shared" si="523"/>
        <v>0</v>
      </c>
      <c r="M3228" s="25" t="s">
        <v>4918</v>
      </c>
      <c r="N3228" s="34">
        <v>45937</v>
      </c>
      <c r="O3228" s="41">
        <v>45657</v>
      </c>
      <c r="P3228" s="25" t="s">
        <v>618</v>
      </c>
      <c r="Q3228" s="25">
        <v>58156578664</v>
      </c>
      <c r="R3228" s="25" t="s">
        <v>41</v>
      </c>
      <c r="S3228" s="3">
        <v>-20</v>
      </c>
      <c r="T3228" s="42"/>
      <c r="U3228" s="25" t="s">
        <v>3595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4741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4468</v>
      </c>
      <c r="I3229" s="25" t="s">
        <v>4469</v>
      </c>
      <c r="J3229" s="25">
        <v>1</v>
      </c>
      <c r="K3229" s="25">
        <v>1</v>
      </c>
      <c r="L3229" s="25">
        <f t="shared" si="523"/>
        <v>0</v>
      </c>
      <c r="M3229" s="25" t="s">
        <v>4918</v>
      </c>
      <c r="N3229" s="34">
        <v>45937</v>
      </c>
      <c r="O3229" s="41">
        <v>45657</v>
      </c>
      <c r="P3229" s="25" t="s">
        <v>618</v>
      </c>
      <c r="Q3229" s="25">
        <v>58156578664</v>
      </c>
      <c r="R3229" s="25" t="s">
        <v>41</v>
      </c>
      <c r="S3229" s="3">
        <v>-20</v>
      </c>
      <c r="T3229" s="42"/>
      <c r="U3229" s="25" t="s">
        <v>3595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4741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4470</v>
      </c>
      <c r="I3230" s="25" t="s">
        <v>4471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618</v>
      </c>
      <c r="Q3230" s="25"/>
      <c r="R3230" s="25"/>
      <c r="S3230" s="3">
        <v>-20</v>
      </c>
      <c r="T3230" s="42"/>
      <c r="U3230" s="25" t="s">
        <v>3595</v>
      </c>
      <c r="V3230" s="25" t="str">
        <f>VLOOKUP(P3230,'Customer List'!B:C,2,)</f>
        <v>Bhuvneshwar</v>
      </c>
      <c r="W3230" s="43" t="s">
        <v>711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4741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4472</v>
      </c>
      <c r="I3231" s="25" t="s">
        <v>4473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618</v>
      </c>
      <c r="Q3231" s="25"/>
      <c r="R3231" s="25"/>
      <c r="S3231" s="3">
        <v>-20</v>
      </c>
      <c r="T3231" s="42"/>
      <c r="U3231" s="25" t="s">
        <v>3595</v>
      </c>
      <c r="V3231" s="25" t="str">
        <f>VLOOKUP(P3231,'Customer List'!B:C,2,)</f>
        <v>Bhuvneshwar</v>
      </c>
      <c r="W3231" s="43" t="s">
        <v>711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4741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4474</v>
      </c>
      <c r="I3232" s="25" t="s">
        <v>4475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618</v>
      </c>
      <c r="Q3232" s="25"/>
      <c r="R3232" s="25"/>
      <c r="S3232" s="3">
        <v>-20</v>
      </c>
      <c r="T3232" s="42"/>
      <c r="U3232" s="25" t="s">
        <v>3595</v>
      </c>
      <c r="V3232" s="25" t="str">
        <f>VLOOKUP(P3232,'Customer List'!B:C,2,)</f>
        <v>Bhuvneshwar</v>
      </c>
      <c r="W3232" s="43" t="s">
        <v>711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4741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4476</v>
      </c>
      <c r="I3233" s="25" t="s">
        <v>4477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618</v>
      </c>
      <c r="Q3233" s="25"/>
      <c r="R3233" s="25"/>
      <c r="S3233" s="3">
        <v>-20</v>
      </c>
      <c r="T3233" s="42"/>
      <c r="U3233" s="25" t="s">
        <v>3595</v>
      </c>
      <c r="V3233" s="25" t="str">
        <f>VLOOKUP(P3233,'Customer List'!B:C,2,)</f>
        <v>Bhuvneshwar</v>
      </c>
      <c r="W3233" s="43" t="s">
        <v>711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4741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4478</v>
      </c>
      <c r="I3234" s="25" t="s">
        <v>4479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618</v>
      </c>
      <c r="Q3234" s="25"/>
      <c r="R3234" s="25"/>
      <c r="S3234" s="3">
        <v>-20</v>
      </c>
      <c r="T3234" s="42"/>
      <c r="U3234" s="25" t="s">
        <v>3595</v>
      </c>
      <c r="V3234" s="25" t="str">
        <f>VLOOKUP(P3234,'Customer List'!B:C,2,)</f>
        <v>Bhuvneshwar</v>
      </c>
      <c r="W3234" s="43" t="s">
        <v>711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4741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4480</v>
      </c>
      <c r="I3235" s="25" t="s">
        <v>4481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618</v>
      </c>
      <c r="Q3235" s="25"/>
      <c r="R3235" s="25"/>
      <c r="S3235" s="3">
        <v>-20</v>
      </c>
      <c r="T3235" s="42"/>
      <c r="U3235" s="25" t="s">
        <v>3595</v>
      </c>
      <c r="V3235" s="25" t="str">
        <f>VLOOKUP(P3235,'Customer List'!B:C,2,)</f>
        <v>Bhuvneshwar</v>
      </c>
      <c r="W3235" s="43" t="s">
        <v>711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4741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373</v>
      </c>
      <c r="I3236" s="25" t="s">
        <v>4138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618</v>
      </c>
      <c r="Q3236" s="25"/>
      <c r="R3236" s="25"/>
      <c r="S3236" s="3">
        <v>-20</v>
      </c>
      <c r="T3236" s="42"/>
      <c r="U3236" s="25" t="s">
        <v>3595</v>
      </c>
      <c r="V3236" s="25" t="str">
        <f>VLOOKUP(P3236,'Customer List'!B:C,2,)</f>
        <v>Bhuvneshwar</v>
      </c>
      <c r="W3236" s="43" t="s">
        <v>711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4741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4482</v>
      </c>
      <c r="I3237" s="25" t="s">
        <v>4483</v>
      </c>
      <c r="J3237" s="25">
        <v>1</v>
      </c>
      <c r="K3237" s="25">
        <v>1</v>
      </c>
      <c r="L3237" s="25">
        <f t="shared" si="523"/>
        <v>0</v>
      </c>
      <c r="M3237" s="25" t="s">
        <v>4919</v>
      </c>
      <c r="N3237" s="34">
        <v>45937</v>
      </c>
      <c r="O3237" s="41">
        <v>48193.5</v>
      </c>
      <c r="P3237" s="25" t="s">
        <v>618</v>
      </c>
      <c r="Q3237" s="25">
        <v>58156578664</v>
      </c>
      <c r="R3237" s="25" t="s">
        <v>41</v>
      </c>
      <c r="S3237" s="3">
        <v>-20</v>
      </c>
      <c r="T3237" s="42"/>
      <c r="U3237" s="25" t="s">
        <v>3595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4741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4484</v>
      </c>
      <c r="I3238" s="25" t="s">
        <v>4485</v>
      </c>
      <c r="J3238" s="25">
        <v>1</v>
      </c>
      <c r="K3238" s="25">
        <v>1</v>
      </c>
      <c r="L3238" s="25">
        <f t="shared" si="523"/>
        <v>0</v>
      </c>
      <c r="M3238" s="25" t="s">
        <v>4919</v>
      </c>
      <c r="N3238" s="34">
        <v>45937</v>
      </c>
      <c r="O3238" s="41">
        <v>48193.5</v>
      </c>
      <c r="P3238" s="25" t="s">
        <v>618</v>
      </c>
      <c r="Q3238" s="25">
        <v>58156578664</v>
      </c>
      <c r="R3238" s="25" t="s">
        <v>41</v>
      </c>
      <c r="S3238" s="3">
        <v>-20</v>
      </c>
      <c r="T3238" s="42"/>
      <c r="U3238" s="25" t="s">
        <v>3595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4741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4486</v>
      </c>
      <c r="I3239" s="25" t="s">
        <v>4487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629</v>
      </c>
      <c r="Q3239" s="25"/>
      <c r="R3239" s="25"/>
      <c r="S3239" s="3">
        <v>-20</v>
      </c>
      <c r="T3239" s="42"/>
      <c r="U3239" s="25" t="s">
        <v>3595</v>
      </c>
      <c r="V3239" s="25" t="str">
        <f>VLOOKUP(P3239,'Customer List'!B:C,2,)</f>
        <v>Banglore</v>
      </c>
      <c r="W3239" s="43" t="s">
        <v>711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4741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4488</v>
      </c>
      <c r="I3240" s="25" t="s">
        <v>4489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629</v>
      </c>
      <c r="Q3240" s="25"/>
      <c r="R3240" s="25"/>
      <c r="S3240" s="3">
        <v>-20</v>
      </c>
      <c r="T3240" s="42"/>
      <c r="U3240" s="25" t="s">
        <v>3595</v>
      </c>
      <c r="V3240" s="25" t="str">
        <f>VLOOKUP(P3240,'Customer List'!B:C,2,)</f>
        <v>Banglore</v>
      </c>
      <c r="W3240" s="43" t="s">
        <v>711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4741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4490</v>
      </c>
      <c r="I3241" s="25" t="s">
        <v>4491</v>
      </c>
      <c r="J3241" s="25">
        <v>1</v>
      </c>
      <c r="K3241" s="25">
        <v>1</v>
      </c>
      <c r="L3241" s="25">
        <f t="shared" si="523"/>
        <v>0</v>
      </c>
      <c r="M3241" s="25" t="s">
        <v>4967</v>
      </c>
      <c r="N3241" s="34">
        <v>45937</v>
      </c>
      <c r="O3241" s="41">
        <v>54621</v>
      </c>
      <c r="P3241" s="25" t="s">
        <v>310</v>
      </c>
      <c r="Q3241" s="25">
        <v>58156574066</v>
      </c>
      <c r="R3241" s="25" t="s">
        <v>41</v>
      </c>
      <c r="S3241" s="3">
        <v>-20</v>
      </c>
      <c r="T3241" s="42"/>
      <c r="U3241" s="25" t="s">
        <v>3595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4741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4492</v>
      </c>
      <c r="I3242" s="25" t="s">
        <v>4493</v>
      </c>
      <c r="J3242" s="25">
        <v>1</v>
      </c>
      <c r="K3242" s="25">
        <v>1</v>
      </c>
      <c r="L3242" s="25">
        <f t="shared" si="523"/>
        <v>0</v>
      </c>
      <c r="M3242" s="25" t="s">
        <v>4950</v>
      </c>
      <c r="N3242" s="34">
        <v>45938</v>
      </c>
      <c r="O3242" s="41">
        <v>21951</v>
      </c>
      <c r="P3242" s="25" t="s">
        <v>255</v>
      </c>
      <c r="Q3242" s="25" t="s">
        <v>637</v>
      </c>
      <c r="R3242" s="25" t="s">
        <v>849</v>
      </c>
      <c r="S3242" s="3">
        <v>-20</v>
      </c>
      <c r="T3242" s="42"/>
      <c r="U3242" s="25" t="s">
        <v>3595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4741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4494</v>
      </c>
      <c r="I3243" s="25" t="s">
        <v>4495</v>
      </c>
      <c r="J3243" s="25">
        <v>1</v>
      </c>
      <c r="K3243" s="25">
        <v>1</v>
      </c>
      <c r="L3243" s="25">
        <f t="shared" si="523"/>
        <v>0</v>
      </c>
      <c r="M3243" s="25" t="s">
        <v>4910</v>
      </c>
      <c r="N3243" s="34">
        <v>45938</v>
      </c>
      <c r="O3243" s="41">
        <v>48193</v>
      </c>
      <c r="P3243" s="25" t="s">
        <v>31</v>
      </c>
      <c r="Q3243" s="25" t="s">
        <v>637</v>
      </c>
      <c r="R3243" s="25" t="s">
        <v>638</v>
      </c>
      <c r="S3243" s="3">
        <v>-20</v>
      </c>
      <c r="T3243" s="42"/>
      <c r="U3243" s="25" t="s">
        <v>3595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4741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4496</v>
      </c>
      <c r="I3244" s="25" t="s">
        <v>4497</v>
      </c>
      <c r="J3244" s="25">
        <v>1</v>
      </c>
      <c r="K3244" s="25">
        <v>1</v>
      </c>
      <c r="L3244" s="25">
        <f t="shared" si="523"/>
        <v>0</v>
      </c>
      <c r="M3244" s="25" t="s">
        <v>4906</v>
      </c>
      <c r="N3244" s="34">
        <v>45938</v>
      </c>
      <c r="O3244" s="41">
        <v>56070</v>
      </c>
      <c r="P3244" s="25" t="s">
        <v>31</v>
      </c>
      <c r="Q3244" s="25" t="s">
        <v>637</v>
      </c>
      <c r="R3244" s="25" t="s">
        <v>638</v>
      </c>
      <c r="S3244" s="3">
        <v>-20</v>
      </c>
      <c r="T3244" s="42"/>
      <c r="U3244" s="25" t="s">
        <v>3595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4741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4498</v>
      </c>
      <c r="I3245" s="25" t="s">
        <v>4499</v>
      </c>
      <c r="J3245" s="25">
        <v>1</v>
      </c>
      <c r="K3245" s="25">
        <v>1</v>
      </c>
      <c r="L3245" s="25">
        <f t="shared" si="523"/>
        <v>0</v>
      </c>
      <c r="M3245" s="25" t="s">
        <v>4906</v>
      </c>
      <c r="N3245" s="34">
        <v>45938</v>
      </c>
      <c r="O3245" s="41">
        <v>56070</v>
      </c>
      <c r="P3245" s="25" t="s">
        <v>31</v>
      </c>
      <c r="Q3245" s="25" t="s">
        <v>637</v>
      </c>
      <c r="R3245" s="25" t="s">
        <v>638</v>
      </c>
      <c r="S3245" s="3">
        <v>-20</v>
      </c>
      <c r="T3245" s="42"/>
      <c r="U3245" s="25" t="s">
        <v>3595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9" si="530">A3245+1</f>
        <v>3242</v>
      </c>
      <c r="B3246" s="25" t="s">
        <v>4741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4500</v>
      </c>
      <c r="I3246" s="25" t="s">
        <v>4501</v>
      </c>
      <c r="J3246" s="25">
        <v>1</v>
      </c>
      <c r="K3246" s="25">
        <v>1</v>
      </c>
      <c r="L3246" s="25">
        <f t="shared" ref="L3246:L3309" si="533">J3246-K3246</f>
        <v>0</v>
      </c>
      <c r="M3246" s="25"/>
      <c r="N3246" s="34">
        <v>45941</v>
      </c>
      <c r="O3246" s="41"/>
      <c r="P3246" s="25" t="s">
        <v>384</v>
      </c>
      <c r="Q3246" s="25">
        <v>58156812302</v>
      </c>
      <c r="R3246" s="25"/>
      <c r="S3246" s="3">
        <v>-20</v>
      </c>
      <c r="T3246" s="42"/>
      <c r="U3246" s="25" t="s">
        <v>3595</v>
      </c>
      <c r="V3246" s="25" t="str">
        <f>VLOOKUP(P3246,'Customer List'!B:C,2,)</f>
        <v>Pune</v>
      </c>
      <c r="W3246" s="43"/>
      <c r="X3246" s="34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4741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4502</v>
      </c>
      <c r="I3247" s="25" t="s">
        <v>4503</v>
      </c>
      <c r="J3247" s="25">
        <v>1</v>
      </c>
      <c r="K3247" s="25">
        <v>1</v>
      </c>
      <c r="L3247" s="25">
        <f t="shared" si="533"/>
        <v>0</v>
      </c>
      <c r="M3247" s="25" t="s">
        <v>4910</v>
      </c>
      <c r="N3247" s="34">
        <v>45938</v>
      </c>
      <c r="O3247" s="41">
        <v>30315</v>
      </c>
      <c r="P3247" s="25" t="s">
        <v>31</v>
      </c>
      <c r="Q3247" s="25" t="s">
        <v>637</v>
      </c>
      <c r="R3247" s="25" t="s">
        <v>638</v>
      </c>
      <c r="S3247" s="3">
        <v>-20</v>
      </c>
      <c r="T3247" s="42"/>
      <c r="U3247" s="25" t="s">
        <v>3595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4741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4504</v>
      </c>
      <c r="I3248" s="25" t="s">
        <v>4505</v>
      </c>
      <c r="J3248" s="25">
        <v>1</v>
      </c>
      <c r="K3248" s="25">
        <v>1</v>
      </c>
      <c r="L3248" s="25">
        <f t="shared" si="533"/>
        <v>0</v>
      </c>
      <c r="M3248" s="25" t="s">
        <v>4910</v>
      </c>
      <c r="N3248" s="34">
        <v>45938</v>
      </c>
      <c r="O3248" s="41">
        <v>30315</v>
      </c>
      <c r="P3248" s="25" t="s">
        <v>31</v>
      </c>
      <c r="Q3248" s="25" t="s">
        <v>637</v>
      </c>
      <c r="R3248" s="25" t="s">
        <v>638</v>
      </c>
      <c r="S3248" s="3">
        <v>-20</v>
      </c>
      <c r="T3248" s="42"/>
      <c r="U3248" s="25" t="s">
        <v>3595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4741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4506</v>
      </c>
      <c r="I3249" s="25" t="s">
        <v>4507</v>
      </c>
      <c r="J3249" s="25">
        <v>1</v>
      </c>
      <c r="K3249" s="25">
        <v>1</v>
      </c>
      <c r="L3249" s="25">
        <f t="shared" si="533"/>
        <v>0</v>
      </c>
      <c r="M3249" s="25" t="s">
        <v>4910</v>
      </c>
      <c r="N3249" s="34">
        <v>45938</v>
      </c>
      <c r="O3249" s="41">
        <v>32287</v>
      </c>
      <c r="P3249" s="25" t="s">
        <v>31</v>
      </c>
      <c r="Q3249" s="25" t="s">
        <v>637</v>
      </c>
      <c r="R3249" s="25" t="s">
        <v>638</v>
      </c>
      <c r="S3249" s="3">
        <v>-20</v>
      </c>
      <c r="T3249" s="42"/>
      <c r="U3249" s="25" t="s">
        <v>3595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4741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753</v>
      </c>
      <c r="I3250" s="25" t="s">
        <v>4142</v>
      </c>
      <c r="J3250" s="25">
        <v>1</v>
      </c>
      <c r="K3250" s="25">
        <v>1</v>
      </c>
      <c r="L3250" s="25">
        <f t="shared" si="533"/>
        <v>0</v>
      </c>
      <c r="M3250" s="25" t="s">
        <v>4979</v>
      </c>
      <c r="N3250" s="34">
        <v>45938</v>
      </c>
      <c r="O3250" s="41">
        <v>0</v>
      </c>
      <c r="P3250" s="25" t="s">
        <v>31</v>
      </c>
      <c r="Q3250" s="25" t="s">
        <v>637</v>
      </c>
      <c r="R3250" s="25" t="s">
        <v>638</v>
      </c>
      <c r="S3250" s="3">
        <v>-20</v>
      </c>
      <c r="T3250" s="42" t="s">
        <v>4764</v>
      </c>
      <c r="U3250" s="25" t="s">
        <v>3595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4741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4508</v>
      </c>
      <c r="I3251" s="25" t="s">
        <v>4509</v>
      </c>
      <c r="J3251" s="25">
        <v>1</v>
      </c>
      <c r="K3251" s="25">
        <v>1</v>
      </c>
      <c r="L3251" s="25">
        <f t="shared" si="533"/>
        <v>0</v>
      </c>
      <c r="M3251" s="25" t="s">
        <v>4908</v>
      </c>
      <c r="N3251" s="34">
        <v>45938</v>
      </c>
      <c r="O3251" s="41">
        <v>32287.5</v>
      </c>
      <c r="P3251" s="25" t="s">
        <v>31</v>
      </c>
      <c r="Q3251" s="25" t="s">
        <v>637</v>
      </c>
      <c r="R3251" s="25" t="s">
        <v>638</v>
      </c>
      <c r="S3251" s="3">
        <v>-20</v>
      </c>
      <c r="T3251" s="42"/>
      <c r="U3251" s="25" t="s">
        <v>3595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4741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4510</v>
      </c>
      <c r="I3252" s="25" t="s">
        <v>4511</v>
      </c>
      <c r="J3252" s="25">
        <v>1</v>
      </c>
      <c r="K3252" s="25">
        <v>1</v>
      </c>
      <c r="L3252" s="25">
        <f t="shared" si="533"/>
        <v>0</v>
      </c>
      <c r="M3252" s="25" t="s">
        <v>4908</v>
      </c>
      <c r="N3252" s="34">
        <v>45938</v>
      </c>
      <c r="O3252" s="41">
        <v>32287.5</v>
      </c>
      <c r="P3252" s="25" t="s">
        <v>31</v>
      </c>
      <c r="Q3252" s="25" t="s">
        <v>637</v>
      </c>
      <c r="R3252" s="25" t="s">
        <v>638</v>
      </c>
      <c r="S3252" s="3">
        <v>-20</v>
      </c>
      <c r="T3252" s="42"/>
      <c r="U3252" s="25" t="s">
        <v>3595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4741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4512</v>
      </c>
      <c r="I3253" s="25" t="s">
        <v>4513</v>
      </c>
      <c r="J3253" s="25">
        <v>1</v>
      </c>
      <c r="K3253" s="25">
        <v>1</v>
      </c>
      <c r="L3253" s="25">
        <f t="shared" si="533"/>
        <v>0</v>
      </c>
      <c r="M3253" s="25" t="s">
        <v>4908</v>
      </c>
      <c r="N3253" s="34">
        <v>45938</v>
      </c>
      <c r="O3253" s="41">
        <v>32287.5</v>
      </c>
      <c r="P3253" s="25" t="s">
        <v>31</v>
      </c>
      <c r="Q3253" s="25" t="s">
        <v>637</v>
      </c>
      <c r="R3253" s="25" t="s">
        <v>638</v>
      </c>
      <c r="S3253" s="3">
        <v>-20</v>
      </c>
      <c r="T3253" s="42"/>
      <c r="U3253" s="25" t="s">
        <v>3595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4741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373</v>
      </c>
      <c r="I3254" s="25" t="s">
        <v>4138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1149</v>
      </c>
      <c r="Q3254" s="25"/>
      <c r="R3254" s="25"/>
      <c r="S3254" s="3">
        <v>-20</v>
      </c>
      <c r="T3254" s="42"/>
      <c r="U3254" s="25" t="s">
        <v>3595</v>
      </c>
      <c r="V3254" s="25" t="str">
        <f>VLOOKUP(P3254,'Customer List'!B:C,2,)</f>
        <v>STOCK</v>
      </c>
      <c r="W3254" s="43" t="s">
        <v>1149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4741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4514</v>
      </c>
      <c r="I3255" s="25" t="s">
        <v>4515</v>
      </c>
      <c r="J3255" s="25">
        <v>1</v>
      </c>
      <c r="K3255" s="25">
        <v>1</v>
      </c>
      <c r="L3255" s="25">
        <f t="shared" si="533"/>
        <v>0</v>
      </c>
      <c r="M3255" s="25" t="s">
        <v>4909</v>
      </c>
      <c r="N3255" s="34">
        <v>45938</v>
      </c>
      <c r="O3255" s="41">
        <v>34440</v>
      </c>
      <c r="P3255" s="25" t="s">
        <v>31</v>
      </c>
      <c r="Q3255" s="25" t="s">
        <v>637</v>
      </c>
      <c r="R3255" s="25" t="s">
        <v>638</v>
      </c>
      <c r="S3255" s="3">
        <v>-20</v>
      </c>
      <c r="T3255" s="42"/>
      <c r="U3255" s="25" t="s">
        <v>3595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4741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4516</v>
      </c>
      <c r="I3256" s="25" t="s">
        <v>4517</v>
      </c>
      <c r="J3256" s="25">
        <v>1</v>
      </c>
      <c r="K3256" s="25">
        <v>1</v>
      </c>
      <c r="L3256" s="25">
        <f t="shared" si="533"/>
        <v>0</v>
      </c>
      <c r="M3256" s="25" t="s">
        <v>4907</v>
      </c>
      <c r="N3256" s="34">
        <v>45938</v>
      </c>
      <c r="O3256" s="41">
        <v>64080</v>
      </c>
      <c r="P3256" s="25" t="s">
        <v>31</v>
      </c>
      <c r="Q3256" s="25" t="s">
        <v>637</v>
      </c>
      <c r="R3256" s="25" t="s">
        <v>638</v>
      </c>
      <c r="S3256" s="3">
        <v>-20</v>
      </c>
      <c r="T3256" s="42"/>
      <c r="U3256" s="25" t="s">
        <v>3595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4741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4518</v>
      </c>
      <c r="I3257" s="25" t="s">
        <v>4519</v>
      </c>
      <c r="J3257" s="25">
        <v>1</v>
      </c>
      <c r="K3257" s="25">
        <v>1</v>
      </c>
      <c r="L3257" s="25">
        <f t="shared" si="533"/>
        <v>0</v>
      </c>
      <c r="M3257" s="25" t="s">
        <v>4907</v>
      </c>
      <c r="N3257" s="34">
        <v>45938</v>
      </c>
      <c r="O3257" s="41">
        <v>64080</v>
      </c>
      <c r="P3257" s="25" t="s">
        <v>31</v>
      </c>
      <c r="Q3257" s="25" t="s">
        <v>637</v>
      </c>
      <c r="R3257" s="25" t="s">
        <v>638</v>
      </c>
      <c r="S3257" s="3">
        <v>-20</v>
      </c>
      <c r="T3257" s="42"/>
      <c r="U3257" s="25" t="s">
        <v>3595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4741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4520</v>
      </c>
      <c r="I3258" s="25" t="s">
        <v>4521</v>
      </c>
      <c r="J3258" s="25">
        <v>1</v>
      </c>
      <c r="K3258" s="25">
        <v>1</v>
      </c>
      <c r="L3258" s="25">
        <f t="shared" si="533"/>
        <v>0</v>
      </c>
      <c r="M3258" s="25" t="s">
        <v>4877</v>
      </c>
      <c r="N3258" s="34">
        <v>45938</v>
      </c>
      <c r="O3258" s="41">
        <v>34440</v>
      </c>
      <c r="P3258" s="25" t="s">
        <v>4445</v>
      </c>
      <c r="Q3258" s="25" t="s">
        <v>1131</v>
      </c>
      <c r="R3258" s="25" t="s">
        <v>1131</v>
      </c>
      <c r="S3258" s="3">
        <v>-20</v>
      </c>
      <c r="T3258" s="42"/>
      <c r="U3258" s="25" t="s">
        <v>3595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4760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4750</v>
      </c>
      <c r="I3259" s="25" t="s">
        <v>4751</v>
      </c>
      <c r="J3259" s="25">
        <v>2</v>
      </c>
      <c r="K3259" s="25">
        <v>2</v>
      </c>
      <c r="L3259" s="25">
        <f t="shared" si="533"/>
        <v>0</v>
      </c>
      <c r="M3259" s="25" t="s">
        <v>4962</v>
      </c>
      <c r="N3259" s="34">
        <v>45937</v>
      </c>
      <c r="O3259" s="41">
        <v>323700</v>
      </c>
      <c r="P3259" s="25" t="s">
        <v>2490</v>
      </c>
      <c r="Q3259" s="25">
        <v>58156584054</v>
      </c>
      <c r="R3259" s="25" t="s">
        <v>41</v>
      </c>
      <c r="S3259" s="3">
        <v>-80</v>
      </c>
      <c r="T3259" s="42"/>
      <c r="U3259" s="25" t="s">
        <v>493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4741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4523</v>
      </c>
      <c r="I3260" s="25" t="s">
        <v>4524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634</v>
      </c>
      <c r="Q3260" s="25" t="s">
        <v>637</v>
      </c>
      <c r="R3260" s="25" t="s">
        <v>725</v>
      </c>
      <c r="S3260" s="3">
        <v>-20</v>
      </c>
      <c r="T3260" s="42"/>
      <c r="U3260" s="25" t="s">
        <v>3595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4741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4525</v>
      </c>
      <c r="I3261" s="25" t="s">
        <v>4526</v>
      </c>
      <c r="J3261" s="25">
        <v>1</v>
      </c>
      <c r="K3261" s="25">
        <v>1</v>
      </c>
      <c r="L3261" s="25">
        <f t="shared" si="533"/>
        <v>0</v>
      </c>
      <c r="M3261" s="25" t="s">
        <v>4911</v>
      </c>
      <c r="N3261" s="34">
        <v>45937</v>
      </c>
      <c r="O3261" s="41">
        <v>53466</v>
      </c>
      <c r="P3261" s="25" t="s">
        <v>169</v>
      </c>
      <c r="Q3261" s="25">
        <v>58156579261</v>
      </c>
      <c r="R3261" s="25" t="s">
        <v>41</v>
      </c>
      <c r="S3261" s="3">
        <v>-20</v>
      </c>
      <c r="T3261" s="42"/>
      <c r="U3261" s="25" t="s">
        <v>3595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4741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4527</v>
      </c>
      <c r="I3262" s="25" t="s">
        <v>4528</v>
      </c>
      <c r="J3262" s="25">
        <v>1</v>
      </c>
      <c r="K3262" s="25">
        <v>1</v>
      </c>
      <c r="L3262" s="25">
        <f t="shared" si="533"/>
        <v>0</v>
      </c>
      <c r="M3262" s="25" t="s">
        <v>4918</v>
      </c>
      <c r="N3262" s="34">
        <v>45937</v>
      </c>
      <c r="O3262" s="41">
        <v>21118.5</v>
      </c>
      <c r="P3262" s="25" t="s">
        <v>618</v>
      </c>
      <c r="Q3262" s="25">
        <v>58156578664</v>
      </c>
      <c r="R3262" s="25" t="s">
        <v>41</v>
      </c>
      <c r="S3262" s="3">
        <v>-20</v>
      </c>
      <c r="T3262" s="42"/>
      <c r="U3262" s="25" t="s">
        <v>3595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4741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4529</v>
      </c>
      <c r="I3263" s="25" t="s">
        <v>4530</v>
      </c>
      <c r="J3263" s="25">
        <v>1</v>
      </c>
      <c r="K3263" s="25">
        <v>1</v>
      </c>
      <c r="L3263" s="25">
        <f t="shared" si="533"/>
        <v>0</v>
      </c>
      <c r="M3263" s="25" t="s">
        <v>4918</v>
      </c>
      <c r="N3263" s="34">
        <v>45937</v>
      </c>
      <c r="O3263" s="41">
        <v>21118.5</v>
      </c>
      <c r="P3263" s="25" t="s">
        <v>618</v>
      </c>
      <c r="Q3263" s="25">
        <v>58156578664</v>
      </c>
      <c r="R3263" s="25" t="s">
        <v>41</v>
      </c>
      <c r="S3263" s="3">
        <v>-20</v>
      </c>
      <c r="T3263" s="42"/>
      <c r="U3263" s="25" t="s">
        <v>3595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4741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4531</v>
      </c>
      <c r="I3264" s="25" t="s">
        <v>4532</v>
      </c>
      <c r="J3264" s="25">
        <v>1</v>
      </c>
      <c r="K3264" s="25">
        <v>1</v>
      </c>
      <c r="L3264" s="25">
        <f t="shared" si="533"/>
        <v>0</v>
      </c>
      <c r="M3264" s="25" t="s">
        <v>4906</v>
      </c>
      <c r="N3264" s="34">
        <v>45938</v>
      </c>
      <c r="O3264" s="41">
        <v>42315</v>
      </c>
      <c r="P3264" s="25" t="s">
        <v>31</v>
      </c>
      <c r="Q3264" s="25" t="s">
        <v>637</v>
      </c>
      <c r="R3264" s="25" t="s">
        <v>638</v>
      </c>
      <c r="S3264" s="3">
        <v>-20</v>
      </c>
      <c r="T3264" s="42"/>
      <c r="U3264" s="25" t="s">
        <v>3595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4741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4533</v>
      </c>
      <c r="I3265" s="25" t="s">
        <v>4534</v>
      </c>
      <c r="J3265" s="25">
        <v>1</v>
      </c>
      <c r="K3265" s="25">
        <v>1</v>
      </c>
      <c r="L3265" s="25">
        <f t="shared" si="533"/>
        <v>0</v>
      </c>
      <c r="M3265" s="25" t="s">
        <v>4901</v>
      </c>
      <c r="N3265" s="34">
        <v>45937</v>
      </c>
      <c r="O3265" s="41">
        <v>54075</v>
      </c>
      <c r="P3265" s="25" t="s">
        <v>296</v>
      </c>
      <c r="Q3265" s="25">
        <v>58156572773</v>
      </c>
      <c r="R3265" s="25" t="s">
        <v>41</v>
      </c>
      <c r="S3265" s="3">
        <v>-20</v>
      </c>
      <c r="T3265" s="42"/>
      <c r="U3265" s="25" t="s">
        <v>3595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4741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356</v>
      </c>
      <c r="I3266" s="25" t="s">
        <v>4139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1149</v>
      </c>
      <c r="Q3266" s="25"/>
      <c r="R3266" s="25"/>
      <c r="S3266" s="3">
        <v>4</v>
      </c>
      <c r="T3266" s="42"/>
      <c r="U3266" s="25" t="s">
        <v>3595</v>
      </c>
      <c r="V3266" s="25" t="str">
        <f>VLOOKUP(P3266,'Customer List'!B:C,2,)</f>
        <v>STOCK</v>
      </c>
      <c r="W3266" s="43" t="s">
        <v>1149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4741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322</v>
      </c>
      <c r="I3267" s="25" t="s">
        <v>4147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1149</v>
      </c>
      <c r="Q3267" s="25"/>
      <c r="R3267" s="25"/>
      <c r="S3267" s="3">
        <v>4</v>
      </c>
      <c r="T3267" s="42"/>
      <c r="U3267" s="25" t="s">
        <v>3595</v>
      </c>
      <c r="V3267" s="25" t="str">
        <f>VLOOKUP(P3267,'Customer List'!B:C,2,)</f>
        <v>STOCK</v>
      </c>
      <c r="W3267" s="43" t="s">
        <v>1149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4741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365</v>
      </c>
      <c r="I3268" s="25" t="s">
        <v>4146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1149</v>
      </c>
      <c r="Q3268" s="25"/>
      <c r="R3268" s="25"/>
      <c r="S3268" s="3">
        <v>4</v>
      </c>
      <c r="T3268" s="42"/>
      <c r="U3268" s="25" t="s">
        <v>3595</v>
      </c>
      <c r="V3268" s="25" t="str">
        <f>VLOOKUP(P3268,'Customer List'!B:C,2,)</f>
        <v>STOCK</v>
      </c>
      <c r="W3268" s="43" t="s">
        <v>1149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4760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4752</v>
      </c>
      <c r="J3269" s="25">
        <v>2</v>
      </c>
      <c r="K3269" s="25">
        <v>2</v>
      </c>
      <c r="L3269" s="25">
        <f t="shared" si="533"/>
        <v>0</v>
      </c>
      <c r="M3269" s="25" t="s">
        <v>4962</v>
      </c>
      <c r="N3269" s="34">
        <v>45937</v>
      </c>
      <c r="O3269" s="41">
        <v>323700</v>
      </c>
      <c r="P3269" s="25" t="s">
        <v>2490</v>
      </c>
      <c r="Q3269" s="25">
        <v>58156584054</v>
      </c>
      <c r="R3269" s="25" t="s">
        <v>41</v>
      </c>
      <c r="S3269" s="3">
        <v>-80</v>
      </c>
      <c r="T3269" s="42"/>
      <c r="U3269" s="25" t="s">
        <v>493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4760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4753</v>
      </c>
      <c r="I3270" s="25" t="s">
        <v>4754</v>
      </c>
      <c r="J3270" s="25">
        <v>2</v>
      </c>
      <c r="K3270" s="25">
        <v>2</v>
      </c>
      <c r="L3270" s="25">
        <f t="shared" si="533"/>
        <v>0</v>
      </c>
      <c r="M3270" s="25" t="s">
        <v>4962</v>
      </c>
      <c r="N3270" s="34">
        <v>45937</v>
      </c>
      <c r="O3270" s="41">
        <v>299520</v>
      </c>
      <c r="P3270" s="25" t="s">
        <v>2490</v>
      </c>
      <c r="Q3270" s="25">
        <v>58156584054</v>
      </c>
      <c r="R3270" s="25" t="s">
        <v>41</v>
      </c>
      <c r="S3270" s="3">
        <v>-80</v>
      </c>
      <c r="T3270" s="42"/>
      <c r="U3270" s="25" t="s">
        <v>493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4760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4755</v>
      </c>
      <c r="J3271" s="25">
        <v>2</v>
      </c>
      <c r="K3271" s="25">
        <v>2</v>
      </c>
      <c r="L3271" s="25">
        <f t="shared" si="533"/>
        <v>0</v>
      </c>
      <c r="M3271" s="25" t="s">
        <v>4962</v>
      </c>
      <c r="N3271" s="34">
        <v>45937</v>
      </c>
      <c r="O3271" s="41">
        <v>147420</v>
      </c>
      <c r="P3271" s="25" t="s">
        <v>2490</v>
      </c>
      <c r="Q3271" s="25">
        <v>58156584054</v>
      </c>
      <c r="R3271" s="25" t="s">
        <v>41</v>
      </c>
      <c r="S3271" s="3">
        <v>-80</v>
      </c>
      <c r="T3271" s="42"/>
      <c r="U3271" s="25" t="s">
        <v>493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4760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4756</v>
      </c>
      <c r="J3272" s="25">
        <v>2</v>
      </c>
      <c r="K3272" s="25">
        <v>2</v>
      </c>
      <c r="L3272" s="25">
        <f t="shared" si="533"/>
        <v>0</v>
      </c>
      <c r="M3272" s="25" t="s">
        <v>4962</v>
      </c>
      <c r="N3272" s="34">
        <v>45937</v>
      </c>
      <c r="O3272" s="41">
        <v>141180</v>
      </c>
      <c r="P3272" s="25" t="s">
        <v>2490</v>
      </c>
      <c r="Q3272" s="25">
        <v>58156584054</v>
      </c>
      <c r="R3272" s="25" t="s">
        <v>41</v>
      </c>
      <c r="S3272" s="3">
        <v>-80</v>
      </c>
      <c r="T3272" s="42"/>
      <c r="U3272" s="25" t="s">
        <v>493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2484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3050</v>
      </c>
      <c r="J3273" s="25">
        <v>3</v>
      </c>
      <c r="K3273" s="25">
        <v>3</v>
      </c>
      <c r="L3273" s="25">
        <f t="shared" si="533"/>
        <v>0</v>
      </c>
      <c r="M3273" s="25"/>
      <c r="N3273" s="34">
        <v>45941</v>
      </c>
      <c r="O3273" s="41"/>
      <c r="P3273" s="25" t="s">
        <v>622</v>
      </c>
      <c r="Q3273" s="25">
        <v>58156809782</v>
      </c>
      <c r="R3273" s="25"/>
      <c r="S3273" s="3" t="s">
        <v>2058</v>
      </c>
      <c r="T3273" s="42" t="s">
        <v>4998</v>
      </c>
      <c r="U3273" s="25" t="s">
        <v>19</v>
      </c>
      <c r="V3273" s="25" t="str">
        <f>VLOOKUP(P3273,'Customer List'!B:C,2,)</f>
        <v>Hyderabad</v>
      </c>
      <c r="W3273" s="43"/>
      <c r="X3273" s="34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4740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4586</v>
      </c>
      <c r="J3274" s="25">
        <v>3</v>
      </c>
      <c r="K3274" s="25">
        <v>3</v>
      </c>
      <c r="L3274" s="25">
        <f t="shared" si="533"/>
        <v>0</v>
      </c>
      <c r="M3274" s="25" t="s">
        <v>4944</v>
      </c>
      <c r="N3274" s="34">
        <v>45937</v>
      </c>
      <c r="O3274" s="41">
        <v>114855</v>
      </c>
      <c r="P3274" s="25" t="s">
        <v>184</v>
      </c>
      <c r="Q3274" s="25">
        <v>58156566646</v>
      </c>
      <c r="R3274" s="25" t="s">
        <v>41</v>
      </c>
      <c r="S3274" s="3">
        <v>4</v>
      </c>
      <c r="T3274" s="42"/>
      <c r="U3274" s="25" t="s">
        <v>19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4740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3889</v>
      </c>
      <c r="J3275" s="25">
        <v>3</v>
      </c>
      <c r="K3275" s="25">
        <v>3</v>
      </c>
      <c r="L3275" s="25">
        <f t="shared" si="533"/>
        <v>0</v>
      </c>
      <c r="M3275" s="25" t="s">
        <v>4944</v>
      </c>
      <c r="N3275" s="34">
        <v>45937</v>
      </c>
      <c r="O3275" s="41">
        <v>131478</v>
      </c>
      <c r="P3275" s="25" t="s">
        <v>184</v>
      </c>
      <c r="Q3275" s="25">
        <v>58156566646</v>
      </c>
      <c r="R3275" s="25" t="s">
        <v>41</v>
      </c>
      <c r="S3275" s="3">
        <v>4</v>
      </c>
      <c r="T3275" s="42"/>
      <c r="U3275" s="25" t="s">
        <v>19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4740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3894</v>
      </c>
      <c r="J3276" s="25">
        <v>3</v>
      </c>
      <c r="K3276" s="25">
        <v>3</v>
      </c>
      <c r="L3276" s="25">
        <f t="shared" si="533"/>
        <v>0</v>
      </c>
      <c r="M3276" s="25" t="s">
        <v>4876</v>
      </c>
      <c r="N3276" s="34">
        <v>45937</v>
      </c>
      <c r="O3276" s="41">
        <v>110038.5</v>
      </c>
      <c r="P3276" s="25" t="s">
        <v>243</v>
      </c>
      <c r="Q3276" s="25">
        <v>58156569435</v>
      </c>
      <c r="R3276" s="25" t="s">
        <v>41</v>
      </c>
      <c r="S3276" s="3">
        <v>4</v>
      </c>
      <c r="T3276" s="42"/>
      <c r="U3276" s="25" t="s">
        <v>19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4740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4582</v>
      </c>
      <c r="J3277" s="25">
        <v>4</v>
      </c>
      <c r="K3277" s="25">
        <v>4</v>
      </c>
      <c r="L3277" s="25">
        <f t="shared" si="533"/>
        <v>0</v>
      </c>
      <c r="M3277" s="25" t="s">
        <v>4876</v>
      </c>
      <c r="N3277" s="34">
        <v>45937</v>
      </c>
      <c r="O3277" s="41">
        <v>174653.6</v>
      </c>
      <c r="P3277" s="25" t="s">
        <v>243</v>
      </c>
      <c r="Q3277" s="25">
        <v>58156569435</v>
      </c>
      <c r="R3277" s="25" t="s">
        <v>41</v>
      </c>
      <c r="S3277" s="3">
        <v>4</v>
      </c>
      <c r="T3277" s="42"/>
      <c r="U3277" s="25" t="s">
        <v>19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4740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3799</v>
      </c>
      <c r="J3278" s="25">
        <v>7</v>
      </c>
      <c r="K3278" s="25">
        <v>7</v>
      </c>
      <c r="L3278" s="25">
        <f t="shared" si="533"/>
        <v>0</v>
      </c>
      <c r="M3278" s="25" t="s">
        <v>4876</v>
      </c>
      <c r="N3278" s="34">
        <v>45937</v>
      </c>
      <c r="O3278" s="41">
        <v>297563.84000000003</v>
      </c>
      <c r="P3278" s="25" t="s">
        <v>243</v>
      </c>
      <c r="Q3278" s="25">
        <v>58156569435</v>
      </c>
      <c r="R3278" s="25" t="s">
        <v>41</v>
      </c>
      <c r="S3278" s="3">
        <v>4</v>
      </c>
      <c r="T3278" s="42"/>
      <c r="U3278" s="25" t="s">
        <v>19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4760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4757</v>
      </c>
      <c r="J3279" s="25">
        <v>1</v>
      </c>
      <c r="K3279" s="25">
        <v>1</v>
      </c>
      <c r="L3279" s="25">
        <f t="shared" si="533"/>
        <v>0</v>
      </c>
      <c r="M3279" s="25" t="s">
        <v>4962</v>
      </c>
      <c r="N3279" s="34">
        <v>45937</v>
      </c>
      <c r="O3279" s="41">
        <v>47580</v>
      </c>
      <c r="P3279" s="25" t="s">
        <v>2490</v>
      </c>
      <c r="Q3279" s="25">
        <v>58156584054</v>
      </c>
      <c r="R3279" s="25" t="s">
        <v>41</v>
      </c>
      <c r="S3279" s="3">
        <v>-80</v>
      </c>
      <c r="T3279" s="42"/>
      <c r="U3279" s="25" t="s">
        <v>493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4760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4758</v>
      </c>
      <c r="I3280" s="25" t="s">
        <v>4759</v>
      </c>
      <c r="J3280" s="25">
        <v>1</v>
      </c>
      <c r="K3280" s="25">
        <v>1</v>
      </c>
      <c r="L3280" s="25">
        <f t="shared" si="533"/>
        <v>0</v>
      </c>
      <c r="M3280" s="25" t="s">
        <v>4962</v>
      </c>
      <c r="N3280" s="34">
        <v>45937</v>
      </c>
      <c r="O3280" s="41">
        <v>47580</v>
      </c>
      <c r="P3280" s="25" t="s">
        <v>2490</v>
      </c>
      <c r="Q3280" s="25">
        <v>58156584054</v>
      </c>
      <c r="R3280" s="25" t="s">
        <v>41</v>
      </c>
      <c r="S3280" s="3">
        <v>-80</v>
      </c>
      <c r="T3280" s="42"/>
      <c r="U3280" s="25" t="s">
        <v>493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43" si="539">IF(N3280="", "", TEXT(N3280, "dddd"))</f>
        <v>Tuesday</v>
      </c>
      <c r="AA3280" s="25" t="str">
        <f t="shared" ref="AA3280:AA3343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4860</v>
      </c>
      <c r="C3281" s="34">
        <v>45933</v>
      </c>
      <c r="D3281" s="34">
        <v>45938</v>
      </c>
      <c r="E3281" s="8">
        <v>100.1</v>
      </c>
      <c r="F3281" s="8">
        <f t="shared" ref="F3281:F3344" si="541">IF(AB3281="DOLLAR",E3281*88,E3281)</f>
        <v>8808.7999999999993</v>
      </c>
      <c r="G3281" s="41">
        <f t="shared" ref="G3281:G3344" si="542">F3281*J3281</f>
        <v>8808.7999999999993</v>
      </c>
      <c r="H3281" s="25">
        <v>100204</v>
      </c>
      <c r="I3281" s="25" t="s">
        <v>4766</v>
      </c>
      <c r="J3281" s="25">
        <v>1</v>
      </c>
      <c r="K3281" s="25">
        <v>1</v>
      </c>
      <c r="L3281" s="25">
        <f t="shared" si="533"/>
        <v>0</v>
      </c>
      <c r="M3281" s="25"/>
      <c r="N3281" s="34">
        <v>45941</v>
      </c>
      <c r="O3281" s="41"/>
      <c r="P3281" s="25" t="s">
        <v>618</v>
      </c>
      <c r="Q3281" s="25">
        <v>58156839753</v>
      </c>
      <c r="R3281" s="25"/>
      <c r="S3281" s="3">
        <v>4</v>
      </c>
      <c r="T3281" s="42"/>
      <c r="U3281" s="25" t="s">
        <v>19</v>
      </c>
      <c r="V3281" s="25" t="str">
        <f>VLOOKUP(P3281,'Customer List'!B:C,2,)</f>
        <v>Bhuvneshwar</v>
      </c>
      <c r="W3281" s="43"/>
      <c r="X3281" s="34" t="str">
        <f t="shared" ref="X3281:X3312" si="543">IF(OR(R3281 = "PRIYANKA MADAM", R3281 = "DEEPAK", R3281 = "PORTER"),N3281,"")</f>
        <v/>
      </c>
      <c r="Y3281" s="25" t="str">
        <f t="shared" ref="Y3281:Y3343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4860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4766</v>
      </c>
      <c r="J3282" s="25">
        <v>1</v>
      </c>
      <c r="K3282" s="25">
        <v>1</v>
      </c>
      <c r="L3282" s="25">
        <f t="shared" si="533"/>
        <v>0</v>
      </c>
      <c r="M3282" s="25"/>
      <c r="N3282" s="34">
        <v>45941</v>
      </c>
      <c r="O3282" s="41"/>
      <c r="P3282" s="25" t="s">
        <v>618</v>
      </c>
      <c r="Q3282" s="25">
        <v>58156839753</v>
      </c>
      <c r="R3282" s="25"/>
      <c r="S3282" s="3">
        <v>4</v>
      </c>
      <c r="T3282" s="42"/>
      <c r="U3282" s="25" t="s">
        <v>19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4860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4766</v>
      </c>
      <c r="J3283" s="25">
        <v>1</v>
      </c>
      <c r="K3283" s="25">
        <v>1</v>
      </c>
      <c r="L3283" s="25">
        <f t="shared" si="533"/>
        <v>0</v>
      </c>
      <c r="M3283" s="25"/>
      <c r="N3283" s="34">
        <v>45941</v>
      </c>
      <c r="O3283" s="41"/>
      <c r="P3283" s="25" t="s">
        <v>320</v>
      </c>
      <c r="Q3283" s="25">
        <v>58156810935</v>
      </c>
      <c r="R3283" s="25"/>
      <c r="S3283" s="3">
        <v>4</v>
      </c>
      <c r="T3283" s="42"/>
      <c r="U3283" s="25" t="s">
        <v>19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4860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4767</v>
      </c>
      <c r="J3284" s="25">
        <v>1</v>
      </c>
      <c r="K3284" s="25">
        <v>1</v>
      </c>
      <c r="L3284" s="25">
        <f t="shared" si="533"/>
        <v>0</v>
      </c>
      <c r="M3284" s="25"/>
      <c r="N3284" s="34">
        <v>45941</v>
      </c>
      <c r="O3284" s="41"/>
      <c r="P3284" s="25" t="s">
        <v>618</v>
      </c>
      <c r="Q3284" s="25">
        <v>58156839753</v>
      </c>
      <c r="R3284" s="25"/>
      <c r="S3284" s="3">
        <v>4</v>
      </c>
      <c r="T3284" s="42"/>
      <c r="U3284" s="25" t="s">
        <v>19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4860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4768</v>
      </c>
      <c r="J3285" s="25">
        <v>1</v>
      </c>
      <c r="K3285" s="25">
        <v>1</v>
      </c>
      <c r="L3285" s="25">
        <f t="shared" si="533"/>
        <v>0</v>
      </c>
      <c r="M3285" s="25"/>
      <c r="N3285" s="34">
        <v>45941</v>
      </c>
      <c r="O3285" s="41"/>
      <c r="P3285" s="25" t="s">
        <v>212</v>
      </c>
      <c r="Q3285" s="25">
        <v>58156812906</v>
      </c>
      <c r="R3285" s="25"/>
      <c r="S3285" s="3">
        <v>4</v>
      </c>
      <c r="T3285" s="42"/>
      <c r="U3285" s="25" t="s">
        <v>19</v>
      </c>
      <c r="V3285" s="25" t="str">
        <f>VLOOKUP(P3285,'Customer List'!B:C,2,)</f>
        <v>Banglore</v>
      </c>
      <c r="W3285" s="43"/>
      <c r="X3285" s="34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4860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4768</v>
      </c>
      <c r="J3286" s="25">
        <v>1</v>
      </c>
      <c r="K3286" s="25">
        <v>1</v>
      </c>
      <c r="L3286" s="25">
        <f t="shared" si="533"/>
        <v>0</v>
      </c>
      <c r="M3286" s="25"/>
      <c r="N3286" s="34">
        <v>45941</v>
      </c>
      <c r="O3286" s="41"/>
      <c r="P3286" s="25" t="s">
        <v>618</v>
      </c>
      <c r="Q3286" s="25">
        <v>58156839753</v>
      </c>
      <c r="R3286" s="25"/>
      <c r="S3286" s="3">
        <v>4</v>
      </c>
      <c r="T3286" s="42"/>
      <c r="U3286" s="25" t="s">
        <v>19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4860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4768</v>
      </c>
      <c r="J3287" s="25">
        <v>1</v>
      </c>
      <c r="K3287" s="25">
        <v>1</v>
      </c>
      <c r="L3287" s="25">
        <f t="shared" si="533"/>
        <v>0</v>
      </c>
      <c r="M3287" s="25" t="s">
        <v>4993</v>
      </c>
      <c r="N3287" s="34">
        <v>45940</v>
      </c>
      <c r="O3287" s="41">
        <v>24993.75</v>
      </c>
      <c r="P3287" s="25" t="s">
        <v>620</v>
      </c>
      <c r="Q3287" s="25" t="s">
        <v>637</v>
      </c>
      <c r="R3287" s="25" t="s">
        <v>638</v>
      </c>
      <c r="S3287" s="3">
        <v>4</v>
      </c>
      <c r="T3287" s="42"/>
      <c r="U3287" s="25" t="s">
        <v>19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4860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4769</v>
      </c>
      <c r="J3288" s="25">
        <v>1</v>
      </c>
      <c r="K3288" s="25">
        <v>1</v>
      </c>
      <c r="L3288" s="25">
        <f t="shared" si="533"/>
        <v>0</v>
      </c>
      <c r="M3288" s="25"/>
      <c r="N3288" s="34">
        <v>45941</v>
      </c>
      <c r="O3288" s="41"/>
      <c r="P3288" s="25" t="s">
        <v>618</v>
      </c>
      <c r="Q3288" s="25">
        <v>58156839753</v>
      </c>
      <c r="R3288" s="25"/>
      <c r="S3288" s="3">
        <v>4</v>
      </c>
      <c r="T3288" s="42"/>
      <c r="U3288" s="25" t="s">
        <v>19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4860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4770</v>
      </c>
      <c r="J3289" s="25">
        <v>1</v>
      </c>
      <c r="K3289" s="25">
        <v>1</v>
      </c>
      <c r="L3289" s="25">
        <f t="shared" si="533"/>
        <v>0</v>
      </c>
      <c r="M3289" s="25"/>
      <c r="N3289" s="34">
        <v>45941</v>
      </c>
      <c r="O3289" s="41"/>
      <c r="P3289" s="25" t="s">
        <v>618</v>
      </c>
      <c r="Q3289" s="25">
        <v>58156839753</v>
      </c>
      <c r="R3289" s="25"/>
      <c r="S3289" s="3">
        <v>4</v>
      </c>
      <c r="T3289" s="42"/>
      <c r="U3289" s="25" t="s">
        <v>19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4860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4770</v>
      </c>
      <c r="J3290" s="25">
        <v>2</v>
      </c>
      <c r="K3290" s="25">
        <v>2</v>
      </c>
      <c r="L3290" s="25">
        <f t="shared" si="533"/>
        <v>0</v>
      </c>
      <c r="M3290" s="25"/>
      <c r="N3290" s="34">
        <v>45941</v>
      </c>
      <c r="O3290" s="41"/>
      <c r="P3290" s="25" t="s">
        <v>2053</v>
      </c>
      <c r="Q3290" s="25">
        <v>58156813050</v>
      </c>
      <c r="R3290" s="25"/>
      <c r="S3290" s="3">
        <v>4</v>
      </c>
      <c r="T3290" s="42"/>
      <c r="U3290" s="25" t="s">
        <v>19</v>
      </c>
      <c r="V3290" s="25" t="str">
        <f>VLOOKUP(P3290,'Customer List'!B:C,2,)</f>
        <v>Banglore</v>
      </c>
      <c r="W3290" s="43"/>
      <c r="X3290" s="34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4860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4771</v>
      </c>
      <c r="J3291" s="25">
        <v>1</v>
      </c>
      <c r="K3291" s="25">
        <v>1</v>
      </c>
      <c r="L3291" s="25">
        <f t="shared" si="533"/>
        <v>0</v>
      </c>
      <c r="M3291" s="25"/>
      <c r="N3291" s="34">
        <v>45941</v>
      </c>
      <c r="O3291" s="41"/>
      <c r="P3291" s="25" t="s">
        <v>618</v>
      </c>
      <c r="Q3291" s="25">
        <v>58156839753</v>
      </c>
      <c r="R3291" s="25"/>
      <c r="S3291" s="3">
        <v>4</v>
      </c>
      <c r="T3291" s="42"/>
      <c r="U3291" s="25" t="s">
        <v>19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4860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4771</v>
      </c>
      <c r="J3292" s="25">
        <v>1</v>
      </c>
      <c r="K3292" s="25">
        <v>1</v>
      </c>
      <c r="L3292" s="25">
        <f t="shared" si="533"/>
        <v>0</v>
      </c>
      <c r="M3292" s="25"/>
      <c r="N3292" s="34">
        <v>45941</v>
      </c>
      <c r="O3292" s="41"/>
      <c r="P3292" s="25" t="s">
        <v>4858</v>
      </c>
      <c r="Q3292" s="25">
        <v>58156813610</v>
      </c>
      <c r="R3292" s="25"/>
      <c r="S3292" s="3">
        <v>4</v>
      </c>
      <c r="T3292" s="42"/>
      <c r="U3292" s="25" t="s">
        <v>19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4860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4772</v>
      </c>
      <c r="J3293" s="25">
        <v>1</v>
      </c>
      <c r="K3293" s="25">
        <v>1</v>
      </c>
      <c r="L3293" s="25">
        <f t="shared" si="533"/>
        <v>0</v>
      </c>
      <c r="M3293" s="25"/>
      <c r="N3293" s="34">
        <v>45941</v>
      </c>
      <c r="O3293" s="41"/>
      <c r="P3293" s="25" t="s">
        <v>618</v>
      </c>
      <c r="Q3293" s="25">
        <v>58156839753</v>
      </c>
      <c r="R3293" s="25"/>
      <c r="S3293" s="3">
        <v>4</v>
      </c>
      <c r="T3293" s="42"/>
      <c r="U3293" s="25" t="s">
        <v>19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4860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4773</v>
      </c>
      <c r="J3294" s="25">
        <v>1</v>
      </c>
      <c r="K3294" s="25">
        <v>1</v>
      </c>
      <c r="L3294" s="25">
        <f t="shared" si="533"/>
        <v>0</v>
      </c>
      <c r="M3294" s="25"/>
      <c r="N3294" s="34">
        <v>45941</v>
      </c>
      <c r="O3294" s="41"/>
      <c r="P3294" s="25" t="s">
        <v>618</v>
      </c>
      <c r="Q3294" s="25">
        <v>58156839753</v>
      </c>
      <c r="R3294" s="25"/>
      <c r="S3294" s="3">
        <v>4</v>
      </c>
      <c r="T3294" s="42"/>
      <c r="U3294" s="25" t="s">
        <v>19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4860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4774</v>
      </c>
      <c r="J3295" s="25">
        <v>1</v>
      </c>
      <c r="K3295" s="25">
        <v>1</v>
      </c>
      <c r="L3295" s="25">
        <f t="shared" si="533"/>
        <v>0</v>
      </c>
      <c r="M3295" s="25"/>
      <c r="N3295" s="34">
        <v>45941</v>
      </c>
      <c r="O3295" s="41"/>
      <c r="P3295" s="25" t="s">
        <v>618</v>
      </c>
      <c r="Q3295" s="25">
        <v>58156839753</v>
      </c>
      <c r="R3295" s="25"/>
      <c r="S3295" s="3">
        <v>4</v>
      </c>
      <c r="T3295" s="42"/>
      <c r="U3295" s="25" t="s">
        <v>19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4860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4775</v>
      </c>
      <c r="J3296" s="25">
        <v>1</v>
      </c>
      <c r="K3296" s="25">
        <v>1</v>
      </c>
      <c r="L3296" s="25">
        <f t="shared" si="533"/>
        <v>0</v>
      </c>
      <c r="M3296" s="25"/>
      <c r="N3296" s="34">
        <v>45941</v>
      </c>
      <c r="O3296" s="41"/>
      <c r="P3296" s="25" t="s">
        <v>618</v>
      </c>
      <c r="Q3296" s="25">
        <v>58156839753</v>
      </c>
      <c r="R3296" s="25"/>
      <c r="S3296" s="3">
        <v>4</v>
      </c>
      <c r="T3296" s="42"/>
      <c r="U3296" s="25" t="s">
        <v>19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4860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4776</v>
      </c>
      <c r="J3297" s="25">
        <v>1</v>
      </c>
      <c r="K3297" s="25">
        <v>1</v>
      </c>
      <c r="L3297" s="25">
        <f t="shared" si="533"/>
        <v>0</v>
      </c>
      <c r="M3297" s="25"/>
      <c r="N3297" s="34">
        <v>45941</v>
      </c>
      <c r="O3297" s="41"/>
      <c r="P3297" s="25" t="s">
        <v>618</v>
      </c>
      <c r="Q3297" s="25">
        <v>58156839753</v>
      </c>
      <c r="R3297" s="25"/>
      <c r="S3297" s="3">
        <v>4</v>
      </c>
      <c r="T3297" s="42"/>
      <c r="U3297" s="25" t="s">
        <v>19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4860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4777</v>
      </c>
      <c r="J3298" s="25">
        <v>1</v>
      </c>
      <c r="K3298" s="25">
        <v>1</v>
      </c>
      <c r="L3298" s="25">
        <f t="shared" si="533"/>
        <v>0</v>
      </c>
      <c r="M3298" s="25"/>
      <c r="N3298" s="34">
        <v>45941</v>
      </c>
      <c r="O3298" s="41"/>
      <c r="P3298" s="25" t="s">
        <v>618</v>
      </c>
      <c r="Q3298" s="25">
        <v>58156839753</v>
      </c>
      <c r="R3298" s="25"/>
      <c r="S3298" s="3">
        <v>4</v>
      </c>
      <c r="T3298" s="42"/>
      <c r="U3298" s="25" t="s">
        <v>19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4860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4778</v>
      </c>
      <c r="J3299" s="25">
        <v>1</v>
      </c>
      <c r="K3299" s="25">
        <v>1</v>
      </c>
      <c r="L3299" s="25">
        <f t="shared" si="533"/>
        <v>0</v>
      </c>
      <c r="M3299" s="25"/>
      <c r="N3299" s="34">
        <v>45941</v>
      </c>
      <c r="O3299" s="41"/>
      <c r="P3299" s="25" t="s">
        <v>320</v>
      </c>
      <c r="Q3299" s="25">
        <v>58156810935</v>
      </c>
      <c r="R3299" s="25"/>
      <c r="S3299" s="3">
        <v>4</v>
      </c>
      <c r="T3299" s="42"/>
      <c r="U3299" s="25" t="s">
        <v>19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4860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4778</v>
      </c>
      <c r="J3300" s="25">
        <v>1</v>
      </c>
      <c r="K3300" s="25">
        <v>1</v>
      </c>
      <c r="L3300" s="25">
        <f t="shared" si="533"/>
        <v>0</v>
      </c>
      <c r="M3300" s="25"/>
      <c r="N3300" s="34">
        <v>45941</v>
      </c>
      <c r="O3300" s="41"/>
      <c r="P3300" s="25" t="s">
        <v>618</v>
      </c>
      <c r="Q3300" s="25">
        <v>58156839753</v>
      </c>
      <c r="R3300" s="25"/>
      <c r="S3300" s="3">
        <v>4</v>
      </c>
      <c r="T3300" s="42"/>
      <c r="U3300" s="25" t="s">
        <v>19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4860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4779</v>
      </c>
      <c r="J3301" s="25">
        <v>1</v>
      </c>
      <c r="K3301" s="25">
        <v>1</v>
      </c>
      <c r="L3301" s="25">
        <f t="shared" si="533"/>
        <v>0</v>
      </c>
      <c r="M3301" s="25"/>
      <c r="N3301" s="34">
        <v>45941</v>
      </c>
      <c r="O3301" s="41"/>
      <c r="P3301" s="25" t="s">
        <v>320</v>
      </c>
      <c r="Q3301" s="25">
        <v>58156810935</v>
      </c>
      <c r="R3301" s="25"/>
      <c r="S3301" s="3">
        <v>4</v>
      </c>
      <c r="T3301" s="42"/>
      <c r="U3301" s="25" t="s">
        <v>19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4860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4780</v>
      </c>
      <c r="J3302" s="25">
        <v>1</v>
      </c>
      <c r="K3302" s="25">
        <v>1</v>
      </c>
      <c r="L3302" s="25">
        <f t="shared" si="533"/>
        <v>0</v>
      </c>
      <c r="M3302" s="25"/>
      <c r="N3302" s="34">
        <v>45941</v>
      </c>
      <c r="O3302" s="41"/>
      <c r="P3302" s="25" t="s">
        <v>212</v>
      </c>
      <c r="Q3302" s="25">
        <v>58156812906</v>
      </c>
      <c r="R3302" s="25"/>
      <c r="S3302" s="3">
        <v>4</v>
      </c>
      <c r="T3302" s="42"/>
      <c r="U3302" s="25" t="s">
        <v>19</v>
      </c>
      <c r="V3302" s="25" t="str">
        <f>VLOOKUP(P3302,'Customer List'!B:C,2,)</f>
        <v>Banglore</v>
      </c>
      <c r="W3302" s="43"/>
      <c r="X3302" s="34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4860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4780</v>
      </c>
      <c r="J3303" s="25">
        <v>1</v>
      </c>
      <c r="K3303" s="25">
        <v>1</v>
      </c>
      <c r="L3303" s="25">
        <f t="shared" si="533"/>
        <v>0</v>
      </c>
      <c r="M3303" s="25" t="s">
        <v>4993</v>
      </c>
      <c r="N3303" s="34">
        <v>45940</v>
      </c>
      <c r="O3303" s="41">
        <v>17786.25</v>
      </c>
      <c r="P3303" s="25" t="s">
        <v>620</v>
      </c>
      <c r="Q3303" s="25" t="s">
        <v>637</v>
      </c>
      <c r="R3303" s="25" t="s">
        <v>638</v>
      </c>
      <c r="S3303" s="3">
        <v>4</v>
      </c>
      <c r="T3303" s="42"/>
      <c r="U3303" s="25" t="s">
        <v>19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4860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4780</v>
      </c>
      <c r="J3304" s="25">
        <v>2</v>
      </c>
      <c r="K3304" s="25">
        <v>2</v>
      </c>
      <c r="L3304" s="25">
        <f t="shared" si="533"/>
        <v>0</v>
      </c>
      <c r="M3304" s="25"/>
      <c r="N3304" s="34">
        <v>45941</v>
      </c>
      <c r="O3304" s="41"/>
      <c r="P3304" s="25" t="s">
        <v>618</v>
      </c>
      <c r="Q3304" s="25">
        <v>58156839753</v>
      </c>
      <c r="R3304" s="25"/>
      <c r="S3304" s="3">
        <v>4</v>
      </c>
      <c r="T3304" s="42"/>
      <c r="U3304" s="25" t="s">
        <v>19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si="530"/>
        <v>3301</v>
      </c>
      <c r="B3305" s="25" t="s">
        <v>4860</v>
      </c>
      <c r="C3305" s="34">
        <v>45933</v>
      </c>
      <c r="D3305" s="34">
        <v>45938</v>
      </c>
      <c r="E3305" s="8">
        <v>219</v>
      </c>
      <c r="F3305" s="8">
        <f t="shared" si="541"/>
        <v>19272</v>
      </c>
      <c r="G3305" s="41">
        <f t="shared" si="542"/>
        <v>19272</v>
      </c>
      <c r="H3305" s="25">
        <v>123173</v>
      </c>
      <c r="I3305" s="25" t="s">
        <v>4780</v>
      </c>
      <c r="J3305" s="25">
        <v>1</v>
      </c>
      <c r="K3305" s="25">
        <v>1</v>
      </c>
      <c r="L3305" s="25">
        <f t="shared" si="533"/>
        <v>0</v>
      </c>
      <c r="M3305" s="25"/>
      <c r="N3305" s="34">
        <v>45941</v>
      </c>
      <c r="O3305" s="41"/>
      <c r="P3305" s="25" t="s">
        <v>2178</v>
      </c>
      <c r="Q3305" s="25">
        <v>58156842866</v>
      </c>
      <c r="R3305" s="25"/>
      <c r="S3305" s="3">
        <v>4</v>
      </c>
      <c r="T3305" s="42"/>
      <c r="U3305" s="25" t="s">
        <v>19</v>
      </c>
      <c r="V3305" s="25" t="str">
        <f>VLOOKUP(P3305,'Customer List'!B:C,2,)</f>
        <v>Gujrat</v>
      </c>
      <c r="W3305" s="43"/>
      <c r="X3305" s="34" t="str">
        <f t="shared" si="543"/>
        <v/>
      </c>
      <c r="Y3305" s="25" t="str">
        <f t="shared" si="544"/>
        <v/>
      </c>
      <c r="Z3305" s="25" t="str">
        <f t="shared" si="539"/>
        <v>Saturday</v>
      </c>
      <c r="AA3305" s="25" t="str">
        <f t="shared" si="540"/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30"/>
        <v>3302</v>
      </c>
      <c r="B3306" s="25" t="s">
        <v>4860</v>
      </c>
      <c r="C3306" s="34">
        <v>45933</v>
      </c>
      <c r="D3306" s="34">
        <v>45938</v>
      </c>
      <c r="E3306" s="8">
        <v>74.2</v>
      </c>
      <c r="F3306" s="8">
        <f t="shared" si="541"/>
        <v>6529.6</v>
      </c>
      <c r="G3306" s="41">
        <f t="shared" si="542"/>
        <v>6529.6</v>
      </c>
      <c r="H3306" s="25">
        <v>124625</v>
      </c>
      <c r="I3306" s="25" t="s">
        <v>4781</v>
      </c>
      <c r="J3306" s="25">
        <v>1</v>
      </c>
      <c r="K3306" s="25">
        <v>1</v>
      </c>
      <c r="L3306" s="25">
        <f t="shared" si="533"/>
        <v>0</v>
      </c>
      <c r="M3306" s="25"/>
      <c r="N3306" s="34">
        <v>45941</v>
      </c>
      <c r="O3306" s="41"/>
      <c r="P3306" s="25" t="s">
        <v>4858</v>
      </c>
      <c r="Q3306" s="25">
        <v>58156813610</v>
      </c>
      <c r="R3306" s="25"/>
      <c r="S3306" s="3">
        <v>4</v>
      </c>
      <c r="T3306" s="42"/>
      <c r="U3306" s="25" t="s">
        <v>19</v>
      </c>
      <c r="V3306" s="25" t="str">
        <f>VLOOKUP(P3306,'Customer List'!B:C,2,)</f>
        <v>Mumbai</v>
      </c>
      <c r="W3306" s="43"/>
      <c r="X3306" s="34" t="str">
        <f t="shared" si="543"/>
        <v/>
      </c>
      <c r="Y3306" s="25" t="str">
        <f t="shared" si="544"/>
        <v/>
      </c>
      <c r="Z3306" s="25" t="str">
        <f t="shared" si="539"/>
        <v>Saturday</v>
      </c>
      <c r="AA3306" s="25" t="str">
        <f t="shared" si="540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30"/>
        <v>3303</v>
      </c>
      <c r="B3307" s="25" t="s">
        <v>4860</v>
      </c>
      <c r="C3307" s="34">
        <v>45933</v>
      </c>
      <c r="D3307" s="34">
        <v>45938</v>
      </c>
      <c r="E3307" s="8">
        <v>259</v>
      </c>
      <c r="F3307" s="8">
        <f t="shared" si="541"/>
        <v>22792</v>
      </c>
      <c r="G3307" s="41">
        <f t="shared" si="542"/>
        <v>22792</v>
      </c>
      <c r="H3307" s="25">
        <v>126406</v>
      </c>
      <c r="I3307" s="25" t="s">
        <v>4782</v>
      </c>
      <c r="J3307" s="25">
        <v>1</v>
      </c>
      <c r="K3307" s="25">
        <v>1</v>
      </c>
      <c r="L3307" s="25">
        <f t="shared" si="533"/>
        <v>0</v>
      </c>
      <c r="M3307" s="25"/>
      <c r="N3307" s="34">
        <v>45941</v>
      </c>
      <c r="O3307" s="41"/>
      <c r="P3307" s="25" t="s">
        <v>618</v>
      </c>
      <c r="Q3307" s="25">
        <v>58156839753</v>
      </c>
      <c r="R3307" s="25"/>
      <c r="S3307" s="3">
        <v>4</v>
      </c>
      <c r="T3307" s="42"/>
      <c r="U3307" s="25" t="s">
        <v>19</v>
      </c>
      <c r="V3307" s="25" t="str">
        <f>VLOOKUP(P3307,'Customer List'!B:C,2,)</f>
        <v>Bhuvneshwar</v>
      </c>
      <c r="W3307" s="43"/>
      <c r="X3307" s="34" t="str">
        <f t="shared" si="543"/>
        <v/>
      </c>
      <c r="Y3307" s="25" t="str">
        <f t="shared" si="544"/>
        <v/>
      </c>
      <c r="Z3307" s="25" t="str">
        <f t="shared" si="539"/>
        <v>Saturday</v>
      </c>
      <c r="AA3307" s="25" t="str">
        <f t="shared" si="540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30"/>
        <v>3304</v>
      </c>
      <c r="B3308" s="25" t="s">
        <v>4860</v>
      </c>
      <c r="C3308" s="34">
        <v>45933</v>
      </c>
      <c r="D3308" s="34">
        <v>45938</v>
      </c>
      <c r="E3308" s="8">
        <v>262.5</v>
      </c>
      <c r="F3308" s="8">
        <f t="shared" si="541"/>
        <v>23100</v>
      </c>
      <c r="G3308" s="41">
        <f t="shared" si="542"/>
        <v>23100</v>
      </c>
      <c r="H3308" s="25">
        <v>126422</v>
      </c>
      <c r="I3308" s="25" t="s">
        <v>4782</v>
      </c>
      <c r="J3308" s="25">
        <v>1</v>
      </c>
      <c r="K3308" s="25">
        <v>1</v>
      </c>
      <c r="L3308" s="25">
        <f t="shared" si="533"/>
        <v>0</v>
      </c>
      <c r="M3308" s="25"/>
      <c r="N3308" s="34">
        <v>45941</v>
      </c>
      <c r="O3308" s="41"/>
      <c r="P3308" s="25" t="s">
        <v>618</v>
      </c>
      <c r="Q3308" s="25">
        <v>58156839753</v>
      </c>
      <c r="R3308" s="25"/>
      <c r="S3308" s="3">
        <v>4</v>
      </c>
      <c r="T3308" s="42"/>
      <c r="U3308" s="25" t="s">
        <v>19</v>
      </c>
      <c r="V3308" s="25" t="str">
        <f>VLOOKUP(P3308,'Customer List'!B:C,2,)</f>
        <v>Bhuvneshwar</v>
      </c>
      <c r="W3308" s="43"/>
      <c r="X3308" s="34" t="str">
        <f t="shared" si="543"/>
        <v/>
      </c>
      <c r="Y3308" s="25" t="str">
        <f t="shared" si="544"/>
        <v/>
      </c>
      <c r="Z3308" s="25" t="str">
        <f t="shared" si="539"/>
        <v>Saturday</v>
      </c>
      <c r="AA3308" s="25" t="str">
        <f t="shared" si="540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30"/>
        <v>3305</v>
      </c>
      <c r="B3309" s="25" t="s">
        <v>4860</v>
      </c>
      <c r="C3309" s="34">
        <v>45933</v>
      </c>
      <c r="D3309" s="34">
        <v>45938</v>
      </c>
      <c r="E3309" s="8">
        <v>250.6</v>
      </c>
      <c r="F3309" s="8">
        <f t="shared" si="541"/>
        <v>22052.799999999999</v>
      </c>
      <c r="G3309" s="41">
        <f t="shared" si="542"/>
        <v>22052.799999999999</v>
      </c>
      <c r="H3309" s="25">
        <v>141720</v>
      </c>
      <c r="I3309" s="25" t="s">
        <v>4783</v>
      </c>
      <c r="J3309" s="25">
        <v>1</v>
      </c>
      <c r="K3309" s="25">
        <v>1</v>
      </c>
      <c r="L3309" s="25">
        <f t="shared" si="533"/>
        <v>0</v>
      </c>
      <c r="M3309" s="25"/>
      <c r="N3309" s="34">
        <v>45941</v>
      </c>
      <c r="O3309" s="41"/>
      <c r="P3309" s="25" t="s">
        <v>618</v>
      </c>
      <c r="Q3309" s="25">
        <v>58156839753</v>
      </c>
      <c r="R3309" s="25"/>
      <c r="S3309" s="3">
        <v>4</v>
      </c>
      <c r="T3309" s="42"/>
      <c r="U3309" s="25" t="s">
        <v>19</v>
      </c>
      <c r="V3309" s="25" t="str">
        <f>VLOOKUP(P3309,'Customer List'!B:C,2,)</f>
        <v>Bhuvneshwar</v>
      </c>
      <c r="W3309" s="43"/>
      <c r="X3309" s="34" t="str">
        <f t="shared" si="543"/>
        <v/>
      </c>
      <c r="Y3309" s="25" t="str">
        <f t="shared" si="544"/>
        <v/>
      </c>
      <c r="Z3309" s="25" t="str">
        <f t="shared" si="539"/>
        <v>Saturday</v>
      </c>
      <c r="AA3309" s="25" t="str">
        <f t="shared" si="540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ref="A3310:A3373" si="545">A3309+1</f>
        <v>3306</v>
      </c>
      <c r="B3310" s="25" t="s">
        <v>4860</v>
      </c>
      <c r="C3310" s="34">
        <v>45933</v>
      </c>
      <c r="D3310" s="34">
        <v>45938</v>
      </c>
      <c r="E3310" s="8">
        <v>156.75</v>
      </c>
      <c r="F3310" s="8">
        <f t="shared" si="541"/>
        <v>13794</v>
      </c>
      <c r="G3310" s="41">
        <f t="shared" si="542"/>
        <v>13794</v>
      </c>
      <c r="H3310" s="25">
        <v>142517</v>
      </c>
      <c r="I3310" s="25" t="s">
        <v>4776</v>
      </c>
      <c r="J3310" s="25">
        <v>1</v>
      </c>
      <c r="K3310" s="25">
        <v>1</v>
      </c>
      <c r="L3310" s="25">
        <f t="shared" ref="L3310:L3373" si="546">J3310-K3310</f>
        <v>0</v>
      </c>
      <c r="M3310" s="25"/>
      <c r="N3310" s="34">
        <v>45941</v>
      </c>
      <c r="O3310" s="41"/>
      <c r="P3310" s="25" t="s">
        <v>2178</v>
      </c>
      <c r="Q3310" s="25">
        <v>58156842866</v>
      </c>
      <c r="R3310" s="25"/>
      <c r="S3310" s="3">
        <v>4</v>
      </c>
      <c r="T3310" s="42"/>
      <c r="U3310" s="25" t="s">
        <v>19</v>
      </c>
      <c r="V3310" s="25" t="str">
        <f>VLOOKUP(P3310,'Customer List'!B:C,2,)</f>
        <v>Gujrat</v>
      </c>
      <c r="W3310" s="43"/>
      <c r="X3310" s="34" t="str">
        <f t="shared" si="543"/>
        <v/>
      </c>
      <c r="Y3310" s="25" t="str">
        <f t="shared" si="544"/>
        <v/>
      </c>
      <c r="Z3310" s="25" t="str">
        <f t="shared" si="539"/>
        <v>Saturday</v>
      </c>
      <c r="AA3310" s="25" t="str">
        <f t="shared" si="540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4860</v>
      </c>
      <c r="C3311" s="34">
        <v>45933</v>
      </c>
      <c r="D3311" s="34">
        <v>45938</v>
      </c>
      <c r="E3311" s="8">
        <v>209.3</v>
      </c>
      <c r="F3311" s="8">
        <f t="shared" si="541"/>
        <v>18418.400000000001</v>
      </c>
      <c r="G3311" s="41">
        <f t="shared" si="542"/>
        <v>18418.400000000001</v>
      </c>
      <c r="H3311" s="25">
        <v>142604</v>
      </c>
      <c r="I3311" s="25" t="s">
        <v>4784</v>
      </c>
      <c r="J3311" s="25">
        <v>1</v>
      </c>
      <c r="K3311" s="25">
        <v>1</v>
      </c>
      <c r="L3311" s="25">
        <f t="shared" si="546"/>
        <v>0</v>
      </c>
      <c r="M3311" s="25"/>
      <c r="N3311" s="34">
        <v>45941</v>
      </c>
      <c r="O3311" s="41"/>
      <c r="P3311" s="25" t="s">
        <v>320</v>
      </c>
      <c r="Q3311" s="25">
        <v>58156810935</v>
      </c>
      <c r="R3311" s="25"/>
      <c r="S3311" s="3">
        <v>4</v>
      </c>
      <c r="T3311" s="42"/>
      <c r="U3311" s="25" t="s">
        <v>19</v>
      </c>
      <c r="V3311" s="25" t="str">
        <f>VLOOKUP(P3311,'Customer List'!B:C,2,)</f>
        <v>Gujrat</v>
      </c>
      <c r="W3311" s="43"/>
      <c r="X3311" s="34" t="str">
        <f t="shared" si="543"/>
        <v/>
      </c>
      <c r="Y3311" s="25" t="str">
        <f t="shared" si="544"/>
        <v/>
      </c>
      <c r="Z3311" s="25" t="str">
        <f t="shared" si="539"/>
        <v>Saturday</v>
      </c>
      <c r="AA3311" s="25" t="str">
        <f t="shared" si="540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4860</v>
      </c>
      <c r="C3312" s="34">
        <v>45933</v>
      </c>
      <c r="D3312" s="34">
        <v>45938</v>
      </c>
      <c r="E3312" s="8">
        <v>205.1</v>
      </c>
      <c r="F3312" s="8">
        <f t="shared" si="541"/>
        <v>18048.8</v>
      </c>
      <c r="G3312" s="41">
        <f t="shared" si="542"/>
        <v>18048.8</v>
      </c>
      <c r="H3312" s="25">
        <v>145510</v>
      </c>
      <c r="I3312" s="25" t="s">
        <v>4785</v>
      </c>
      <c r="J3312" s="25">
        <v>1</v>
      </c>
      <c r="K3312" s="25">
        <v>1</v>
      </c>
      <c r="L3312" s="25">
        <f t="shared" si="546"/>
        <v>0</v>
      </c>
      <c r="M3312" s="25"/>
      <c r="N3312" s="34">
        <v>45941</v>
      </c>
      <c r="O3312" s="41"/>
      <c r="P3312" s="25" t="s">
        <v>2178</v>
      </c>
      <c r="Q3312" s="25">
        <v>58156842866</v>
      </c>
      <c r="R3312" s="25"/>
      <c r="S3312" s="3">
        <v>4</v>
      </c>
      <c r="T3312" s="42"/>
      <c r="U3312" s="25" t="s">
        <v>19</v>
      </c>
      <c r="V3312" s="25" t="str">
        <f>VLOOKUP(P3312,'Customer List'!B:C,2,)</f>
        <v>Gujrat</v>
      </c>
      <c r="W3312" s="43"/>
      <c r="X3312" s="34" t="str">
        <f t="shared" si="543"/>
        <v/>
      </c>
      <c r="Y3312" s="25" t="str">
        <f t="shared" si="544"/>
        <v/>
      </c>
      <c r="Z3312" s="25" t="str">
        <f t="shared" si="539"/>
        <v>Saturday</v>
      </c>
      <c r="AA3312" s="25" t="str">
        <f t="shared" si="540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4860</v>
      </c>
      <c r="C3313" s="34">
        <v>45933</v>
      </c>
      <c r="D3313" s="34">
        <v>45938</v>
      </c>
      <c r="E3313" s="8">
        <v>129.5</v>
      </c>
      <c r="F3313" s="8">
        <f t="shared" si="541"/>
        <v>11396</v>
      </c>
      <c r="G3313" s="41">
        <f t="shared" si="542"/>
        <v>11396</v>
      </c>
      <c r="H3313" s="25">
        <v>159220</v>
      </c>
      <c r="I3313" s="25" t="s">
        <v>4772</v>
      </c>
      <c r="J3313" s="25">
        <v>1</v>
      </c>
      <c r="K3313" s="25">
        <v>1</v>
      </c>
      <c r="L3313" s="25">
        <f t="shared" si="546"/>
        <v>0</v>
      </c>
      <c r="M3313" s="25"/>
      <c r="N3313" s="34">
        <v>45941</v>
      </c>
      <c r="O3313" s="41"/>
      <c r="P3313" s="25" t="s">
        <v>618</v>
      </c>
      <c r="Q3313" s="25">
        <v>58156839753</v>
      </c>
      <c r="R3313" s="25"/>
      <c r="S3313" s="3">
        <v>4</v>
      </c>
      <c r="T3313" s="42"/>
      <c r="U3313" s="25" t="s">
        <v>19</v>
      </c>
      <c r="V3313" s="25" t="str">
        <f>VLOOKUP(P3313,'Customer List'!B:C,2,)</f>
        <v>Bhuvneshwar</v>
      </c>
      <c r="W3313" s="43"/>
      <c r="X3313" s="34" t="str">
        <f t="shared" ref="X3313:X3344" si="547">IF(OR(R3313 = "PRIYANKA MADAM", R3313 = "DEEPAK", R3313 = "PORTER"),N3313,"")</f>
        <v/>
      </c>
      <c r="Y3313" s="25" t="str">
        <f t="shared" si="544"/>
        <v/>
      </c>
      <c r="Z3313" s="25" t="str">
        <f t="shared" si="539"/>
        <v>Saturday</v>
      </c>
      <c r="AA3313" s="25" t="str">
        <f t="shared" si="540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4860</v>
      </c>
      <c r="C3314" s="34">
        <v>45933</v>
      </c>
      <c r="D3314" s="34">
        <v>45938</v>
      </c>
      <c r="E3314" s="8">
        <v>206.5</v>
      </c>
      <c r="F3314" s="8">
        <f t="shared" si="541"/>
        <v>18172</v>
      </c>
      <c r="G3314" s="41">
        <f t="shared" si="542"/>
        <v>18172</v>
      </c>
      <c r="H3314" s="25">
        <v>165804</v>
      </c>
      <c r="I3314" s="25" t="s">
        <v>4786</v>
      </c>
      <c r="J3314" s="25">
        <v>1</v>
      </c>
      <c r="K3314" s="25">
        <v>1</v>
      </c>
      <c r="L3314" s="25">
        <f t="shared" si="546"/>
        <v>0</v>
      </c>
      <c r="M3314" s="25"/>
      <c r="N3314" s="34">
        <v>45941</v>
      </c>
      <c r="O3314" s="41"/>
      <c r="P3314" s="25" t="s">
        <v>618</v>
      </c>
      <c r="Q3314" s="25">
        <v>58156839753</v>
      </c>
      <c r="R3314" s="25"/>
      <c r="S3314" s="3">
        <v>4</v>
      </c>
      <c r="T3314" s="42"/>
      <c r="U3314" s="25" t="s">
        <v>19</v>
      </c>
      <c r="V3314" s="25" t="str">
        <f>VLOOKUP(P3314,'Customer List'!B:C,2,)</f>
        <v>Bhuvneshwar</v>
      </c>
      <c r="W3314" s="43"/>
      <c r="X3314" s="34" t="str">
        <f t="shared" si="547"/>
        <v/>
      </c>
      <c r="Y3314" s="25" t="str">
        <f t="shared" si="544"/>
        <v/>
      </c>
      <c r="Z3314" s="25" t="str">
        <f t="shared" si="539"/>
        <v>Saturday</v>
      </c>
      <c r="AA3314" s="25" t="str">
        <f t="shared" si="540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4860</v>
      </c>
      <c r="C3315" s="34">
        <v>45933</v>
      </c>
      <c r="D3315" s="34">
        <v>45938</v>
      </c>
      <c r="E3315" s="8">
        <v>38.5</v>
      </c>
      <c r="F3315" s="8">
        <f t="shared" si="541"/>
        <v>3388</v>
      </c>
      <c r="G3315" s="41">
        <f t="shared" si="542"/>
        <v>6776</v>
      </c>
      <c r="H3315" s="25">
        <v>300306</v>
      </c>
      <c r="I3315" s="25" t="s">
        <v>4787</v>
      </c>
      <c r="J3315" s="25">
        <v>2</v>
      </c>
      <c r="K3315" s="25">
        <v>2</v>
      </c>
      <c r="L3315" s="25">
        <f t="shared" si="546"/>
        <v>0</v>
      </c>
      <c r="M3315" s="25"/>
      <c r="N3315" s="34">
        <v>45941</v>
      </c>
      <c r="O3315" s="41"/>
      <c r="P3315" s="25" t="s">
        <v>2053</v>
      </c>
      <c r="Q3315" s="25">
        <v>58156813050</v>
      </c>
      <c r="R3315" s="25"/>
      <c r="S3315" s="3">
        <v>4</v>
      </c>
      <c r="T3315" s="42"/>
      <c r="U3315" s="25" t="s">
        <v>19</v>
      </c>
      <c r="V3315" s="25" t="str">
        <f>VLOOKUP(P3315,'Customer List'!B:C,2,)</f>
        <v>Banglore</v>
      </c>
      <c r="W3315" s="43"/>
      <c r="X3315" s="34" t="str">
        <f t="shared" si="547"/>
        <v/>
      </c>
      <c r="Y3315" s="25" t="str">
        <f t="shared" si="544"/>
        <v/>
      </c>
      <c r="Z3315" s="25" t="str">
        <f t="shared" si="539"/>
        <v>Saturday</v>
      </c>
      <c r="AA3315" s="25" t="str">
        <f t="shared" si="540"/>
        <v/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4860</v>
      </c>
      <c r="C3316" s="34">
        <v>45933</v>
      </c>
      <c r="D3316" s="34">
        <v>45938</v>
      </c>
      <c r="E3316" s="8">
        <v>187.6</v>
      </c>
      <c r="F3316" s="8">
        <f t="shared" si="541"/>
        <v>16508.8</v>
      </c>
      <c r="G3316" s="41">
        <f t="shared" si="542"/>
        <v>16508.8</v>
      </c>
      <c r="H3316" s="25">
        <v>301028</v>
      </c>
      <c r="I3316" s="25" t="s">
        <v>4788</v>
      </c>
      <c r="J3316" s="25">
        <v>1</v>
      </c>
      <c r="K3316" s="25">
        <v>1</v>
      </c>
      <c r="L3316" s="25">
        <f t="shared" si="546"/>
        <v>0</v>
      </c>
      <c r="M3316" s="25"/>
      <c r="N3316" s="34">
        <v>45941</v>
      </c>
      <c r="O3316" s="41"/>
      <c r="P3316" s="25" t="s">
        <v>2178</v>
      </c>
      <c r="Q3316" s="25">
        <v>58156842866</v>
      </c>
      <c r="R3316" s="25"/>
      <c r="S3316" s="3">
        <v>4</v>
      </c>
      <c r="T3316" s="42"/>
      <c r="U3316" s="25" t="s">
        <v>19</v>
      </c>
      <c r="V3316" s="25" t="str">
        <f>VLOOKUP(P3316,'Customer List'!B:C,2,)</f>
        <v>Gujrat</v>
      </c>
      <c r="W3316" s="43"/>
      <c r="X3316" s="34" t="str">
        <f t="shared" si="547"/>
        <v/>
      </c>
      <c r="Y3316" s="25" t="str">
        <f t="shared" si="544"/>
        <v/>
      </c>
      <c r="Z3316" s="25" t="str">
        <f t="shared" si="539"/>
        <v>Saturday</v>
      </c>
      <c r="AA3316" s="25" t="str">
        <f t="shared" si="540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4860</v>
      </c>
      <c r="C3317" s="34">
        <v>45933</v>
      </c>
      <c r="D3317" s="34">
        <v>45938</v>
      </c>
      <c r="E3317" s="8">
        <v>73.5</v>
      </c>
      <c r="F3317" s="8">
        <f t="shared" si="541"/>
        <v>6468</v>
      </c>
      <c r="G3317" s="41">
        <f t="shared" si="542"/>
        <v>19404</v>
      </c>
      <c r="H3317" s="25">
        <v>302212</v>
      </c>
      <c r="I3317" s="25" t="s">
        <v>4789</v>
      </c>
      <c r="J3317" s="25">
        <v>3</v>
      </c>
      <c r="K3317" s="25">
        <v>3</v>
      </c>
      <c r="L3317" s="25">
        <f t="shared" si="546"/>
        <v>0</v>
      </c>
      <c r="M3317" s="25"/>
      <c r="N3317" s="34">
        <v>45941</v>
      </c>
      <c r="O3317" s="41"/>
      <c r="P3317" s="25" t="s">
        <v>2178</v>
      </c>
      <c r="Q3317" s="25">
        <v>58156842866</v>
      </c>
      <c r="R3317" s="25"/>
      <c r="S3317" s="3">
        <v>4</v>
      </c>
      <c r="T3317" s="42"/>
      <c r="U3317" s="25" t="s">
        <v>19</v>
      </c>
      <c r="V3317" s="25" t="str">
        <f>VLOOKUP(P3317,'Customer List'!B:C,2,)</f>
        <v>Gujrat</v>
      </c>
      <c r="W3317" s="43"/>
      <c r="X3317" s="34" t="str">
        <f t="shared" si="547"/>
        <v/>
      </c>
      <c r="Y3317" s="25" t="str">
        <f t="shared" si="544"/>
        <v/>
      </c>
      <c r="Z3317" s="25" t="str">
        <f t="shared" si="539"/>
        <v>Saturday</v>
      </c>
      <c r="AA3317" s="25" t="str">
        <f t="shared" si="540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4860</v>
      </c>
      <c r="C3318" s="34">
        <v>45933</v>
      </c>
      <c r="D3318" s="34">
        <v>45938</v>
      </c>
      <c r="E3318" s="8">
        <v>275.10000000000002</v>
      </c>
      <c r="F3318" s="8">
        <f t="shared" si="541"/>
        <v>24208.800000000003</v>
      </c>
      <c r="G3318" s="41">
        <f t="shared" si="542"/>
        <v>24208.800000000003</v>
      </c>
      <c r="H3318" s="25">
        <v>302864</v>
      </c>
      <c r="I3318" s="25" t="s">
        <v>4790</v>
      </c>
      <c r="J3318" s="25">
        <v>1</v>
      </c>
      <c r="K3318" s="25"/>
      <c r="L3318" s="25">
        <f t="shared" si="546"/>
        <v>1</v>
      </c>
      <c r="M3318" s="25"/>
      <c r="N3318" s="34"/>
      <c r="O3318" s="41"/>
      <c r="P3318" s="25" t="s">
        <v>626</v>
      </c>
      <c r="Q3318" s="25"/>
      <c r="R3318" s="25"/>
      <c r="S3318" s="3">
        <v>4</v>
      </c>
      <c r="T3318" s="42"/>
      <c r="U3318" s="25" t="s">
        <v>19</v>
      </c>
      <c r="V3318" s="25" t="str">
        <f>VLOOKUP(P3318,'Customer List'!B:C,2,)</f>
        <v>Delhi</v>
      </c>
      <c r="W3318" s="43" t="s">
        <v>606</v>
      </c>
      <c r="X3318" s="34" t="str">
        <f t="shared" si="547"/>
        <v/>
      </c>
      <c r="Y3318" s="25" t="str">
        <f t="shared" si="544"/>
        <v/>
      </c>
      <c r="Z3318" s="25" t="str">
        <f t="shared" si="539"/>
        <v/>
      </c>
      <c r="AA3318" s="25" t="str">
        <f t="shared" si="540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4860</v>
      </c>
      <c r="C3319" s="34">
        <v>45933</v>
      </c>
      <c r="D3319" s="34">
        <v>45938</v>
      </c>
      <c r="E3319" s="8">
        <v>123.2</v>
      </c>
      <c r="F3319" s="8">
        <f t="shared" si="541"/>
        <v>10841.6</v>
      </c>
      <c r="G3319" s="41">
        <f t="shared" si="542"/>
        <v>10841.6</v>
      </c>
      <c r="H3319" s="25">
        <v>302904</v>
      </c>
      <c r="I3319" s="25" t="s">
        <v>4791</v>
      </c>
      <c r="J3319" s="25">
        <v>1</v>
      </c>
      <c r="K3319" s="25">
        <v>1</v>
      </c>
      <c r="L3319" s="25">
        <f t="shared" si="546"/>
        <v>0</v>
      </c>
      <c r="M3319" s="25"/>
      <c r="N3319" s="34">
        <v>45941</v>
      </c>
      <c r="O3319" s="41"/>
      <c r="P3319" s="25" t="s">
        <v>631</v>
      </c>
      <c r="Q3319" s="25">
        <v>58156812615</v>
      </c>
      <c r="R3319" s="25"/>
      <c r="S3319" s="3">
        <v>4</v>
      </c>
      <c r="T3319" s="42"/>
      <c r="U3319" s="25" t="s">
        <v>19</v>
      </c>
      <c r="V3319" s="25" t="str">
        <f>VLOOKUP(P3319,'Customer List'!B:C,2,)</f>
        <v>Telangana</v>
      </c>
      <c r="W3319" s="43"/>
      <c r="X3319" s="34" t="str">
        <f t="shared" si="547"/>
        <v/>
      </c>
      <c r="Y3319" s="25" t="str">
        <f t="shared" si="544"/>
        <v/>
      </c>
      <c r="Z3319" s="25" t="str">
        <f t="shared" si="539"/>
        <v>Saturday</v>
      </c>
      <c r="AA3319" s="25" t="str">
        <f t="shared" si="540"/>
        <v/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4860</v>
      </c>
      <c r="C3320" s="34">
        <v>45933</v>
      </c>
      <c r="D3320" s="34">
        <v>45938</v>
      </c>
      <c r="E3320" s="8">
        <v>74.900000000000006</v>
      </c>
      <c r="F3320" s="8">
        <f t="shared" si="541"/>
        <v>6591.2000000000007</v>
      </c>
      <c r="G3320" s="41">
        <f t="shared" si="542"/>
        <v>6591.2000000000007</v>
      </c>
      <c r="H3320" s="25">
        <v>303403</v>
      </c>
      <c r="I3320" s="25" t="s">
        <v>4792</v>
      </c>
      <c r="J3320" s="25">
        <v>1</v>
      </c>
      <c r="K3320" s="25">
        <v>1</v>
      </c>
      <c r="L3320" s="25">
        <f t="shared" si="546"/>
        <v>0</v>
      </c>
      <c r="M3320" s="25"/>
      <c r="N3320" s="34">
        <v>45941</v>
      </c>
      <c r="O3320" s="41"/>
      <c r="P3320" s="25" t="s">
        <v>618</v>
      </c>
      <c r="Q3320" s="25">
        <v>58156839753</v>
      </c>
      <c r="R3320" s="25"/>
      <c r="S3320" s="3">
        <v>4</v>
      </c>
      <c r="T3320" s="42"/>
      <c r="U3320" s="25" t="s">
        <v>19</v>
      </c>
      <c r="V3320" s="25" t="str">
        <f>VLOOKUP(P3320,'Customer List'!B:C,2,)</f>
        <v>Bhuvneshwar</v>
      </c>
      <c r="W3320" s="43"/>
      <c r="X3320" s="34" t="str">
        <f t="shared" si="547"/>
        <v/>
      </c>
      <c r="Y3320" s="25" t="str">
        <f t="shared" si="544"/>
        <v/>
      </c>
      <c r="Z3320" s="25" t="str">
        <f t="shared" si="539"/>
        <v>Saturday</v>
      </c>
      <c r="AA3320" s="25" t="str">
        <f t="shared" si="540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4860</v>
      </c>
      <c r="C3321" s="34">
        <v>45933</v>
      </c>
      <c r="D3321" s="34">
        <v>45938</v>
      </c>
      <c r="E3321" s="8">
        <v>196</v>
      </c>
      <c r="F3321" s="8">
        <f t="shared" si="541"/>
        <v>17248</v>
      </c>
      <c r="G3321" s="41">
        <f t="shared" si="542"/>
        <v>51744</v>
      </c>
      <c r="H3321" s="25">
        <v>303508</v>
      </c>
      <c r="I3321" s="25" t="s">
        <v>4793</v>
      </c>
      <c r="J3321" s="25">
        <v>3</v>
      </c>
      <c r="K3321" s="25">
        <v>3</v>
      </c>
      <c r="L3321" s="25">
        <f t="shared" si="546"/>
        <v>0</v>
      </c>
      <c r="M3321" s="25"/>
      <c r="N3321" s="34">
        <v>45941</v>
      </c>
      <c r="O3321" s="41"/>
      <c r="P3321" s="25" t="s">
        <v>2178</v>
      </c>
      <c r="Q3321" s="25">
        <v>58156842866</v>
      </c>
      <c r="R3321" s="25"/>
      <c r="S3321" s="3">
        <v>4</v>
      </c>
      <c r="T3321" s="42"/>
      <c r="U3321" s="25" t="s">
        <v>19</v>
      </c>
      <c r="V3321" s="25" t="str">
        <f>VLOOKUP(P3321,'Customer List'!B:C,2,)</f>
        <v>Gujrat</v>
      </c>
      <c r="W3321" s="43"/>
      <c r="X3321" s="34" t="str">
        <f t="shared" si="547"/>
        <v/>
      </c>
      <c r="Y3321" s="25" t="str">
        <f t="shared" si="544"/>
        <v/>
      </c>
      <c r="Z3321" s="25" t="str">
        <f t="shared" si="539"/>
        <v>Saturday</v>
      </c>
      <c r="AA3321" s="25" t="str">
        <f t="shared" si="540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4860</v>
      </c>
      <c r="C3322" s="34">
        <v>45933</v>
      </c>
      <c r="D3322" s="34">
        <v>45938</v>
      </c>
      <c r="E3322" s="8">
        <v>235.3</v>
      </c>
      <c r="F3322" s="8">
        <f t="shared" si="541"/>
        <v>20706.400000000001</v>
      </c>
      <c r="G3322" s="41">
        <f t="shared" si="542"/>
        <v>20706.400000000001</v>
      </c>
      <c r="H3322" s="25">
        <v>304128</v>
      </c>
      <c r="I3322" s="25" t="s">
        <v>4794</v>
      </c>
      <c r="J3322" s="25">
        <v>1</v>
      </c>
      <c r="K3322" s="25">
        <v>1</v>
      </c>
      <c r="L3322" s="25">
        <f t="shared" si="546"/>
        <v>0</v>
      </c>
      <c r="M3322" s="25"/>
      <c r="N3322" s="34">
        <v>45941</v>
      </c>
      <c r="O3322" s="41"/>
      <c r="P3322" s="25" t="s">
        <v>893</v>
      </c>
      <c r="Q3322" s="25">
        <v>58156813326</v>
      </c>
      <c r="R3322" s="25"/>
      <c r="S3322" s="3">
        <v>4</v>
      </c>
      <c r="T3322" s="42"/>
      <c r="U3322" s="25" t="s">
        <v>19</v>
      </c>
      <c r="V3322" s="25" t="str">
        <f>VLOOKUP(P3322,'Customer List'!B:C,2,)</f>
        <v>Banglore</v>
      </c>
      <c r="W3322" s="43"/>
      <c r="X3322" s="34" t="str">
        <f t="shared" si="547"/>
        <v/>
      </c>
      <c r="Y3322" s="25" t="str">
        <f t="shared" si="544"/>
        <v/>
      </c>
      <c r="Z3322" s="25" t="str">
        <f t="shared" si="539"/>
        <v>Saturday</v>
      </c>
      <c r="AA3322" s="25" t="str">
        <f t="shared" si="540"/>
        <v/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4860</v>
      </c>
      <c r="C3323" s="34">
        <v>45933</v>
      </c>
      <c r="D3323" s="34">
        <v>45938</v>
      </c>
      <c r="E3323" s="8">
        <v>221.2</v>
      </c>
      <c r="F3323" s="8">
        <f t="shared" si="541"/>
        <v>19465.599999999999</v>
      </c>
      <c r="G3323" s="41">
        <f t="shared" si="542"/>
        <v>19465.599999999999</v>
      </c>
      <c r="H3323" s="25">
        <v>304810</v>
      </c>
      <c r="I3323" s="25" t="s">
        <v>4795</v>
      </c>
      <c r="J3323" s="25">
        <v>1</v>
      </c>
      <c r="K3323" s="25"/>
      <c r="L3323" s="25">
        <f t="shared" si="546"/>
        <v>1</v>
      </c>
      <c r="M3323" s="25"/>
      <c r="N3323" s="34"/>
      <c r="O3323" s="41"/>
      <c r="P3323" s="25" t="s">
        <v>626</v>
      </c>
      <c r="Q3323" s="25"/>
      <c r="R3323" s="25"/>
      <c r="S3323" s="3">
        <v>4</v>
      </c>
      <c r="T3323" s="42"/>
      <c r="U3323" s="25" t="s">
        <v>19</v>
      </c>
      <c r="V3323" s="25" t="str">
        <f>VLOOKUP(P3323,'Customer List'!B:C,2,)</f>
        <v>Delhi</v>
      </c>
      <c r="W3323" s="43" t="s">
        <v>606</v>
      </c>
      <c r="X3323" s="34" t="str">
        <f t="shared" si="547"/>
        <v/>
      </c>
      <c r="Y3323" s="25" t="str">
        <f t="shared" si="544"/>
        <v/>
      </c>
      <c r="Z3323" s="25" t="str">
        <f t="shared" si="539"/>
        <v/>
      </c>
      <c r="AA3323" s="25" t="str">
        <f t="shared" si="540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4860</v>
      </c>
      <c r="C3324" s="34">
        <v>45933</v>
      </c>
      <c r="D3324" s="34">
        <v>45938</v>
      </c>
      <c r="E3324" s="8">
        <v>217.7</v>
      </c>
      <c r="F3324" s="8">
        <f t="shared" si="541"/>
        <v>19157.599999999999</v>
      </c>
      <c r="G3324" s="41">
        <f t="shared" si="542"/>
        <v>19157.599999999999</v>
      </c>
      <c r="H3324" s="25">
        <v>307616</v>
      </c>
      <c r="I3324" s="25" t="s">
        <v>4796</v>
      </c>
      <c r="J3324" s="25">
        <v>1</v>
      </c>
      <c r="K3324" s="25">
        <v>1</v>
      </c>
      <c r="L3324" s="25">
        <f t="shared" si="546"/>
        <v>0</v>
      </c>
      <c r="M3324" s="25" t="s">
        <v>4991</v>
      </c>
      <c r="N3324" s="34">
        <v>45940</v>
      </c>
      <c r="O3324" s="41">
        <v>0</v>
      </c>
      <c r="P3324" s="25" t="s">
        <v>17</v>
      </c>
      <c r="Q3324" s="25" t="s">
        <v>637</v>
      </c>
      <c r="R3324" s="25" t="s">
        <v>638</v>
      </c>
      <c r="S3324" s="3">
        <v>4</v>
      </c>
      <c r="T3324" s="42" t="s">
        <v>610</v>
      </c>
      <c r="U3324" s="25" t="s">
        <v>19</v>
      </c>
      <c r="V3324" s="25" t="str">
        <f>VLOOKUP(P3324,'Customer List'!B:C,2,)</f>
        <v>Delhi</v>
      </c>
      <c r="W3324" s="43"/>
      <c r="X3324" s="34">
        <f t="shared" si="547"/>
        <v>45940</v>
      </c>
      <c r="Y3324" s="25">
        <f t="shared" si="544"/>
        <v>0</v>
      </c>
      <c r="Z3324" s="25" t="str">
        <f t="shared" si="539"/>
        <v>Friday</v>
      </c>
      <c r="AA3324" s="25" t="str">
        <f t="shared" si="540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4860</v>
      </c>
      <c r="C3325" s="34">
        <v>45933</v>
      </c>
      <c r="D3325" s="34">
        <v>45938</v>
      </c>
      <c r="E3325" s="8">
        <v>107.8</v>
      </c>
      <c r="F3325" s="8">
        <f t="shared" si="541"/>
        <v>9486.4</v>
      </c>
      <c r="G3325" s="41">
        <f t="shared" si="542"/>
        <v>47432</v>
      </c>
      <c r="H3325" s="25">
        <v>310910</v>
      </c>
      <c r="I3325" s="25" t="s">
        <v>4797</v>
      </c>
      <c r="J3325" s="25">
        <v>5</v>
      </c>
      <c r="K3325" s="25">
        <v>5</v>
      </c>
      <c r="L3325" s="25">
        <f t="shared" si="546"/>
        <v>0</v>
      </c>
      <c r="M3325" s="25"/>
      <c r="N3325" s="34">
        <v>45941</v>
      </c>
      <c r="O3325" s="41"/>
      <c r="P3325" s="25" t="s">
        <v>2178</v>
      </c>
      <c r="Q3325" s="25">
        <v>58156842866</v>
      </c>
      <c r="R3325" s="25"/>
      <c r="S3325" s="3">
        <v>4</v>
      </c>
      <c r="T3325" s="42"/>
      <c r="U3325" s="25" t="s">
        <v>19</v>
      </c>
      <c r="V3325" s="25" t="str">
        <f>VLOOKUP(P3325,'Customer List'!B:C,2,)</f>
        <v>Gujrat</v>
      </c>
      <c r="W3325" s="43"/>
      <c r="X3325" s="34" t="str">
        <f t="shared" si="547"/>
        <v/>
      </c>
      <c r="Y3325" s="25" t="str">
        <f t="shared" si="544"/>
        <v/>
      </c>
      <c r="Z3325" s="25" t="str">
        <f t="shared" si="539"/>
        <v>Saturday</v>
      </c>
      <c r="AA3325" s="25" t="str">
        <f t="shared" si="540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4860</v>
      </c>
      <c r="C3326" s="34">
        <v>45933</v>
      </c>
      <c r="D3326" s="34">
        <v>45938</v>
      </c>
      <c r="E3326" s="8">
        <v>277.5</v>
      </c>
      <c r="F3326" s="8">
        <f t="shared" si="541"/>
        <v>24420</v>
      </c>
      <c r="G3326" s="41">
        <f t="shared" si="542"/>
        <v>24420</v>
      </c>
      <c r="H3326" s="25">
        <v>317434</v>
      </c>
      <c r="I3326" s="25" t="s">
        <v>4798</v>
      </c>
      <c r="J3326" s="25">
        <v>1</v>
      </c>
      <c r="K3326" s="25">
        <v>1</v>
      </c>
      <c r="L3326" s="25">
        <f t="shared" si="546"/>
        <v>0</v>
      </c>
      <c r="M3326" s="25"/>
      <c r="N3326" s="34">
        <v>45941</v>
      </c>
      <c r="O3326" s="41"/>
      <c r="P3326" s="25" t="s">
        <v>2178</v>
      </c>
      <c r="Q3326" s="25">
        <v>58156842866</v>
      </c>
      <c r="R3326" s="25"/>
      <c r="S3326" s="3">
        <v>4</v>
      </c>
      <c r="T3326" s="42"/>
      <c r="U3326" s="25" t="s">
        <v>19</v>
      </c>
      <c r="V3326" s="25" t="str">
        <f>VLOOKUP(P3326,'Customer List'!B:C,2,)</f>
        <v>Gujrat</v>
      </c>
      <c r="W3326" s="43"/>
      <c r="X3326" s="34" t="str">
        <f t="shared" si="547"/>
        <v/>
      </c>
      <c r="Y3326" s="25" t="str">
        <f t="shared" si="544"/>
        <v/>
      </c>
      <c r="Z3326" s="25" t="str">
        <f t="shared" si="539"/>
        <v>Saturday</v>
      </c>
      <c r="AA3326" s="25" t="str">
        <f t="shared" si="540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4860</v>
      </c>
      <c r="C3327" s="34">
        <v>45933</v>
      </c>
      <c r="D3327" s="34">
        <v>45938</v>
      </c>
      <c r="E3327" s="8">
        <v>305.25</v>
      </c>
      <c r="F3327" s="8">
        <f t="shared" si="541"/>
        <v>26862</v>
      </c>
      <c r="G3327" s="41">
        <f t="shared" si="542"/>
        <v>26862</v>
      </c>
      <c r="H3327" s="25">
        <v>318340</v>
      </c>
      <c r="I3327" s="25" t="s">
        <v>4799</v>
      </c>
      <c r="J3327" s="25">
        <v>1</v>
      </c>
      <c r="K3327" s="25">
        <v>1</v>
      </c>
      <c r="L3327" s="25">
        <f t="shared" si="546"/>
        <v>0</v>
      </c>
      <c r="M3327" s="25"/>
      <c r="N3327" s="34">
        <v>45941</v>
      </c>
      <c r="O3327" s="41"/>
      <c r="P3327" s="25" t="s">
        <v>2053</v>
      </c>
      <c r="Q3327" s="25">
        <v>58156813050</v>
      </c>
      <c r="R3327" s="25"/>
      <c r="S3327" s="3">
        <v>4</v>
      </c>
      <c r="T3327" s="42"/>
      <c r="U3327" s="25" t="s">
        <v>19</v>
      </c>
      <c r="V3327" s="25" t="str">
        <f>VLOOKUP(P3327,'Customer List'!B:C,2,)</f>
        <v>Banglore</v>
      </c>
      <c r="W3327" s="43"/>
      <c r="X3327" s="34" t="str">
        <f t="shared" si="547"/>
        <v/>
      </c>
      <c r="Y3327" s="25" t="str">
        <f t="shared" si="544"/>
        <v/>
      </c>
      <c r="Z3327" s="25" t="str">
        <f t="shared" si="539"/>
        <v>Saturday</v>
      </c>
      <c r="AA3327" s="25" t="str">
        <f t="shared" si="540"/>
        <v/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4860</v>
      </c>
      <c r="C3328" s="34">
        <v>45933</v>
      </c>
      <c r="D3328" s="34">
        <v>45938</v>
      </c>
      <c r="E3328" s="8">
        <v>219.8</v>
      </c>
      <c r="F3328" s="8">
        <f t="shared" si="541"/>
        <v>19342.400000000001</v>
      </c>
      <c r="G3328" s="41">
        <f t="shared" si="542"/>
        <v>38684.800000000003</v>
      </c>
      <c r="H3328" s="25">
        <v>328114</v>
      </c>
      <c r="I3328" s="25" t="s">
        <v>4800</v>
      </c>
      <c r="J3328" s="25">
        <v>2</v>
      </c>
      <c r="K3328" s="25">
        <v>2</v>
      </c>
      <c r="L3328" s="25">
        <f t="shared" si="546"/>
        <v>0</v>
      </c>
      <c r="M3328" s="25"/>
      <c r="N3328" s="34">
        <v>45941</v>
      </c>
      <c r="O3328" s="41"/>
      <c r="P3328" s="25" t="s">
        <v>2178</v>
      </c>
      <c r="Q3328" s="25">
        <v>58156842866</v>
      </c>
      <c r="R3328" s="25"/>
      <c r="S3328" s="3">
        <v>4</v>
      </c>
      <c r="T3328" s="42"/>
      <c r="U3328" s="25" t="s">
        <v>19</v>
      </c>
      <c r="V3328" s="25" t="str">
        <f>VLOOKUP(P3328,'Customer List'!B:C,2,)</f>
        <v>Gujrat</v>
      </c>
      <c r="W3328" s="43"/>
      <c r="X3328" s="34" t="str">
        <f t="shared" si="547"/>
        <v/>
      </c>
      <c r="Y3328" s="25" t="str">
        <f t="shared" si="544"/>
        <v/>
      </c>
      <c r="Z3328" s="25" t="str">
        <f t="shared" si="539"/>
        <v>Saturday</v>
      </c>
      <c r="AA3328" s="25" t="str">
        <f t="shared" si="540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4860</v>
      </c>
      <c r="C3329" s="34">
        <v>45933</v>
      </c>
      <c r="D3329" s="34">
        <v>45938</v>
      </c>
      <c r="E3329" s="8">
        <v>313.5</v>
      </c>
      <c r="F3329" s="8">
        <f t="shared" si="541"/>
        <v>27588</v>
      </c>
      <c r="G3329" s="41">
        <f t="shared" si="542"/>
        <v>27588</v>
      </c>
      <c r="H3329" s="25">
        <v>329950</v>
      </c>
      <c r="I3329" s="25" t="s">
        <v>4801</v>
      </c>
      <c r="J3329" s="25">
        <v>1</v>
      </c>
      <c r="K3329" s="25"/>
      <c r="L3329" s="25">
        <f t="shared" si="546"/>
        <v>1</v>
      </c>
      <c r="M3329" s="25"/>
      <c r="N3329" s="34"/>
      <c r="O3329" s="41"/>
      <c r="P3329" s="25" t="s">
        <v>626</v>
      </c>
      <c r="Q3329" s="25"/>
      <c r="R3329" s="25"/>
      <c r="S3329" s="3">
        <v>4</v>
      </c>
      <c r="T3329" s="42"/>
      <c r="U3329" s="25" t="s">
        <v>19</v>
      </c>
      <c r="V3329" s="25" t="str">
        <f>VLOOKUP(P3329,'Customer List'!B:C,2,)</f>
        <v>Delhi</v>
      </c>
      <c r="W3329" s="43" t="s">
        <v>606</v>
      </c>
      <c r="X3329" s="34" t="str">
        <f t="shared" si="547"/>
        <v/>
      </c>
      <c r="Y3329" s="25" t="str">
        <f t="shared" si="544"/>
        <v/>
      </c>
      <c r="Z3329" s="25" t="str">
        <f t="shared" si="539"/>
        <v/>
      </c>
      <c r="AA3329" s="25" t="str">
        <f t="shared" si="540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4860</v>
      </c>
      <c r="C3330" s="34">
        <v>45933</v>
      </c>
      <c r="D3330" s="34">
        <v>45938</v>
      </c>
      <c r="E3330" s="8">
        <v>262.5</v>
      </c>
      <c r="F3330" s="8">
        <f t="shared" si="541"/>
        <v>23100</v>
      </c>
      <c r="G3330" s="41">
        <f t="shared" si="542"/>
        <v>23100</v>
      </c>
      <c r="H3330" s="25">
        <v>331416</v>
      </c>
      <c r="I3330" s="25" t="s">
        <v>4802</v>
      </c>
      <c r="J3330" s="25">
        <v>1</v>
      </c>
      <c r="K3330" s="25">
        <v>1</v>
      </c>
      <c r="L3330" s="25">
        <f t="shared" si="546"/>
        <v>0</v>
      </c>
      <c r="M3330" s="25"/>
      <c r="N3330" s="34">
        <v>45941</v>
      </c>
      <c r="O3330" s="41"/>
      <c r="P3330" s="25" t="s">
        <v>893</v>
      </c>
      <c r="Q3330" s="25">
        <v>58156813326</v>
      </c>
      <c r="R3330" s="25"/>
      <c r="S3330" s="3">
        <v>4</v>
      </c>
      <c r="T3330" s="42"/>
      <c r="U3330" s="25" t="s">
        <v>19</v>
      </c>
      <c r="V3330" s="25" t="str">
        <f>VLOOKUP(P3330,'Customer List'!B:C,2,)</f>
        <v>Banglore</v>
      </c>
      <c r="W3330" s="43"/>
      <c r="X3330" s="34" t="str">
        <f t="shared" si="547"/>
        <v/>
      </c>
      <c r="Y3330" s="25" t="str">
        <f t="shared" si="544"/>
        <v/>
      </c>
      <c r="Z3330" s="25" t="str">
        <f t="shared" si="539"/>
        <v>Saturday</v>
      </c>
      <c r="AA3330" s="25" t="str">
        <f t="shared" si="540"/>
        <v/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4860</v>
      </c>
      <c r="C3331" s="34">
        <v>45933</v>
      </c>
      <c r="D3331" s="34">
        <v>45938</v>
      </c>
      <c r="E3331" s="8">
        <v>318</v>
      </c>
      <c r="F3331" s="8">
        <f t="shared" si="541"/>
        <v>27984</v>
      </c>
      <c r="G3331" s="41">
        <f t="shared" si="542"/>
        <v>27984</v>
      </c>
      <c r="H3331" s="25">
        <v>334330</v>
      </c>
      <c r="I3331" s="25" t="s">
        <v>4803</v>
      </c>
      <c r="J3331" s="25">
        <v>1</v>
      </c>
      <c r="K3331" s="25"/>
      <c r="L3331" s="25">
        <f t="shared" si="546"/>
        <v>1</v>
      </c>
      <c r="M3331" s="25"/>
      <c r="N3331" s="34"/>
      <c r="O3331" s="41"/>
      <c r="P3331" s="25" t="s">
        <v>626</v>
      </c>
      <c r="Q3331" s="25"/>
      <c r="R3331" s="25"/>
      <c r="S3331" s="3">
        <v>4</v>
      </c>
      <c r="T3331" s="42"/>
      <c r="U3331" s="25" t="s">
        <v>19</v>
      </c>
      <c r="V3331" s="25" t="str">
        <f>VLOOKUP(P3331,'Customer List'!B:C,2,)</f>
        <v>Delhi</v>
      </c>
      <c r="W3331" s="43" t="s">
        <v>606</v>
      </c>
      <c r="X3331" s="34" t="str">
        <f t="shared" si="547"/>
        <v/>
      </c>
      <c r="Y3331" s="25" t="str">
        <f t="shared" si="544"/>
        <v/>
      </c>
      <c r="Z3331" s="25" t="str">
        <f t="shared" si="539"/>
        <v/>
      </c>
      <c r="AA3331" s="25" t="str">
        <f t="shared" si="540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4860</v>
      </c>
      <c r="C3332" s="34">
        <v>45933</v>
      </c>
      <c r="D3332" s="34">
        <v>45938</v>
      </c>
      <c r="E3332" s="8">
        <v>124.6</v>
      </c>
      <c r="F3332" s="8">
        <f t="shared" si="541"/>
        <v>10964.8</v>
      </c>
      <c r="G3332" s="41">
        <f t="shared" si="542"/>
        <v>10964.8</v>
      </c>
      <c r="H3332" s="25">
        <v>336119</v>
      </c>
      <c r="I3332" s="25" t="s">
        <v>4804</v>
      </c>
      <c r="J3332" s="25">
        <v>1</v>
      </c>
      <c r="K3332" s="25">
        <v>1</v>
      </c>
      <c r="L3332" s="25">
        <f t="shared" si="546"/>
        <v>0</v>
      </c>
      <c r="M3332" s="25"/>
      <c r="N3332" s="34">
        <v>45941</v>
      </c>
      <c r="O3332" s="41"/>
      <c r="P3332" s="25" t="s">
        <v>618</v>
      </c>
      <c r="Q3332" s="25">
        <v>58156839753</v>
      </c>
      <c r="R3332" s="25"/>
      <c r="S3332" s="3">
        <v>4</v>
      </c>
      <c r="T3332" s="42"/>
      <c r="U3332" s="25" t="s">
        <v>19</v>
      </c>
      <c r="V3332" s="25" t="str">
        <f>VLOOKUP(P3332,'Customer List'!B:C,2,)</f>
        <v>Bhuvneshwar</v>
      </c>
      <c r="W3332" s="43"/>
      <c r="X3332" s="34" t="str">
        <f t="shared" si="547"/>
        <v/>
      </c>
      <c r="Y3332" s="25" t="str">
        <f t="shared" si="544"/>
        <v/>
      </c>
      <c r="Z3332" s="25" t="str">
        <f t="shared" si="539"/>
        <v>Saturday</v>
      </c>
      <c r="AA3332" s="25" t="str">
        <f t="shared" si="540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4860</v>
      </c>
      <c r="C3333" s="34">
        <v>45933</v>
      </c>
      <c r="D3333" s="34">
        <v>45938</v>
      </c>
      <c r="E3333" s="8">
        <v>144.75</v>
      </c>
      <c r="F3333" s="8">
        <f t="shared" si="541"/>
        <v>12738</v>
      </c>
      <c r="G3333" s="41">
        <f t="shared" si="542"/>
        <v>12738</v>
      </c>
      <c r="H3333" s="25">
        <v>342915</v>
      </c>
      <c r="I3333" s="25" t="s">
        <v>4805</v>
      </c>
      <c r="J3333" s="25">
        <v>1</v>
      </c>
      <c r="K3333" s="25">
        <v>1</v>
      </c>
      <c r="L3333" s="25">
        <f t="shared" si="546"/>
        <v>0</v>
      </c>
      <c r="M3333" s="25"/>
      <c r="N3333" s="34">
        <v>45941</v>
      </c>
      <c r="O3333" s="41"/>
      <c r="P3333" s="25" t="s">
        <v>243</v>
      </c>
      <c r="Q3333" s="25">
        <v>58156838563</v>
      </c>
      <c r="R3333" s="25"/>
      <c r="S3333" s="3">
        <v>4</v>
      </c>
      <c r="T3333" s="42" t="s">
        <v>4999</v>
      </c>
      <c r="U3333" s="25" t="s">
        <v>19</v>
      </c>
      <c r="V3333" s="25" t="str">
        <f>VLOOKUP(P3333,'Customer List'!B:C,2,)</f>
        <v>Mumbai</v>
      </c>
      <c r="W3333" s="43"/>
      <c r="X3333" s="34" t="str">
        <f t="shared" si="547"/>
        <v/>
      </c>
      <c r="Y3333" s="25" t="str">
        <f t="shared" si="544"/>
        <v/>
      </c>
      <c r="Z3333" s="25" t="str">
        <f t="shared" si="539"/>
        <v>Saturday</v>
      </c>
      <c r="AA3333" s="25" t="str">
        <f t="shared" si="540"/>
        <v/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4860</v>
      </c>
      <c r="C3334" s="34">
        <v>45933</v>
      </c>
      <c r="D3334" s="34">
        <v>45938</v>
      </c>
      <c r="E3334" s="8">
        <v>205.1</v>
      </c>
      <c r="F3334" s="8">
        <f t="shared" si="541"/>
        <v>18048.8</v>
      </c>
      <c r="G3334" s="41">
        <f t="shared" si="542"/>
        <v>90244</v>
      </c>
      <c r="H3334" s="25">
        <v>343512</v>
      </c>
      <c r="I3334" s="25" t="s">
        <v>4806</v>
      </c>
      <c r="J3334" s="25">
        <v>5</v>
      </c>
      <c r="K3334" s="25">
        <v>5</v>
      </c>
      <c r="L3334" s="25">
        <f t="shared" si="546"/>
        <v>0</v>
      </c>
      <c r="M3334" s="25"/>
      <c r="N3334" s="34">
        <v>45941</v>
      </c>
      <c r="O3334" s="41"/>
      <c r="P3334" s="25" t="s">
        <v>2178</v>
      </c>
      <c r="Q3334" s="25">
        <v>58156842866</v>
      </c>
      <c r="R3334" s="25"/>
      <c r="S3334" s="3">
        <v>4</v>
      </c>
      <c r="T3334" s="42"/>
      <c r="U3334" s="25" t="s">
        <v>19</v>
      </c>
      <c r="V3334" s="25" t="str">
        <f>VLOOKUP(P3334,'Customer List'!B:C,2,)</f>
        <v>Gujrat</v>
      </c>
      <c r="W3334" s="43"/>
      <c r="X3334" s="34" t="str">
        <f t="shared" si="547"/>
        <v/>
      </c>
      <c r="Y3334" s="25" t="str">
        <f t="shared" si="544"/>
        <v/>
      </c>
      <c r="Z3334" s="25" t="str">
        <f t="shared" si="539"/>
        <v>Saturday</v>
      </c>
      <c r="AA3334" s="25" t="str">
        <f t="shared" si="540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4860</v>
      </c>
      <c r="C3335" s="34">
        <v>45933</v>
      </c>
      <c r="D3335" s="34">
        <v>45938</v>
      </c>
      <c r="E3335" s="8">
        <v>38.5</v>
      </c>
      <c r="F3335" s="8">
        <f t="shared" si="541"/>
        <v>3388</v>
      </c>
      <c r="G3335" s="41">
        <f t="shared" si="542"/>
        <v>3388</v>
      </c>
      <c r="H3335" s="25">
        <v>344604</v>
      </c>
      <c r="I3335" s="25" t="s">
        <v>4798</v>
      </c>
      <c r="J3335" s="25">
        <v>1</v>
      </c>
      <c r="K3335" s="25">
        <v>1</v>
      </c>
      <c r="L3335" s="25">
        <f t="shared" si="546"/>
        <v>0</v>
      </c>
      <c r="M3335" s="25" t="s">
        <v>4890</v>
      </c>
      <c r="N3335" s="34">
        <v>45939</v>
      </c>
      <c r="O3335" s="41">
        <v>5280</v>
      </c>
      <c r="P3335" s="25" t="s">
        <v>209</v>
      </c>
      <c r="Q3335" s="25" t="s">
        <v>1131</v>
      </c>
      <c r="R3335" s="25" t="s">
        <v>1131</v>
      </c>
      <c r="S3335" s="3">
        <v>4</v>
      </c>
      <c r="T3335" s="42"/>
      <c r="U3335" s="25" t="s">
        <v>19</v>
      </c>
      <c r="V3335" s="25" t="str">
        <f>VLOOKUP(P3335,'Customer List'!B:C,2,)</f>
        <v>Delhi</v>
      </c>
      <c r="W3335" s="43"/>
      <c r="X3335" s="34">
        <f t="shared" si="547"/>
        <v>45939</v>
      </c>
      <c r="Y3335" s="25">
        <f t="shared" si="544"/>
        <v>0</v>
      </c>
      <c r="Z3335" s="25" t="str">
        <f t="shared" si="539"/>
        <v>Thursday</v>
      </c>
      <c r="AA3335" s="25" t="str">
        <f t="shared" si="540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4860</v>
      </c>
      <c r="C3336" s="34">
        <v>45933</v>
      </c>
      <c r="D3336" s="34">
        <v>45938</v>
      </c>
      <c r="E3336" s="8">
        <v>297</v>
      </c>
      <c r="F3336" s="8">
        <f t="shared" si="541"/>
        <v>26136</v>
      </c>
      <c r="G3336" s="41">
        <f t="shared" si="542"/>
        <v>52272</v>
      </c>
      <c r="H3336" s="25">
        <v>344748</v>
      </c>
      <c r="I3336" s="25" t="s">
        <v>4807</v>
      </c>
      <c r="J3336" s="25">
        <v>2</v>
      </c>
      <c r="K3336" s="25">
        <v>2</v>
      </c>
      <c r="L3336" s="25">
        <f t="shared" si="546"/>
        <v>0</v>
      </c>
      <c r="M3336" s="25"/>
      <c r="N3336" s="34">
        <v>45941</v>
      </c>
      <c r="O3336" s="41"/>
      <c r="P3336" s="25" t="s">
        <v>2178</v>
      </c>
      <c r="Q3336" s="25">
        <v>58156842866</v>
      </c>
      <c r="R3336" s="25"/>
      <c r="S3336" s="3">
        <v>4</v>
      </c>
      <c r="T3336" s="42"/>
      <c r="U3336" s="25" t="s">
        <v>19</v>
      </c>
      <c r="V3336" s="25" t="str">
        <f>VLOOKUP(P3336,'Customer List'!B:C,2,)</f>
        <v>Gujrat</v>
      </c>
      <c r="W3336" s="43"/>
      <c r="X3336" s="34" t="str">
        <f t="shared" si="547"/>
        <v/>
      </c>
      <c r="Y3336" s="25" t="str">
        <f t="shared" si="544"/>
        <v/>
      </c>
      <c r="Z3336" s="25" t="str">
        <f t="shared" si="539"/>
        <v>Saturday</v>
      </c>
      <c r="AA3336" s="25" t="str">
        <f t="shared" si="540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4860</v>
      </c>
      <c r="C3337" s="34">
        <v>45933</v>
      </c>
      <c r="D3337" s="34">
        <v>45938</v>
      </c>
      <c r="E3337" s="8">
        <v>116.2</v>
      </c>
      <c r="F3337" s="8">
        <f t="shared" si="541"/>
        <v>10225.6</v>
      </c>
      <c r="G3337" s="41">
        <f t="shared" si="542"/>
        <v>10225.6</v>
      </c>
      <c r="H3337" s="25">
        <v>347507</v>
      </c>
      <c r="I3337" s="25" t="s">
        <v>4808</v>
      </c>
      <c r="J3337" s="25">
        <v>1</v>
      </c>
      <c r="K3337" s="25">
        <v>1</v>
      </c>
      <c r="L3337" s="25">
        <f t="shared" si="546"/>
        <v>0</v>
      </c>
      <c r="M3337" s="25"/>
      <c r="N3337" s="34">
        <v>45941</v>
      </c>
      <c r="O3337" s="41"/>
      <c r="P3337" s="25" t="s">
        <v>618</v>
      </c>
      <c r="Q3337" s="25">
        <v>58156839753</v>
      </c>
      <c r="R3337" s="25"/>
      <c r="S3337" s="3">
        <v>4</v>
      </c>
      <c r="T3337" s="42"/>
      <c r="U3337" s="25" t="s">
        <v>19</v>
      </c>
      <c r="V3337" s="25" t="str">
        <f>VLOOKUP(P3337,'Customer List'!B:C,2,)</f>
        <v>Bhuvneshwar</v>
      </c>
      <c r="W3337" s="43"/>
      <c r="X3337" s="34" t="str">
        <f t="shared" si="547"/>
        <v/>
      </c>
      <c r="Y3337" s="25" t="str">
        <f t="shared" si="544"/>
        <v/>
      </c>
      <c r="Z3337" s="25" t="str">
        <f t="shared" si="539"/>
        <v>Saturday</v>
      </c>
      <c r="AA3337" s="25" t="str">
        <f t="shared" si="540"/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 t="shared" si="545"/>
        <v>3334</v>
      </c>
      <c r="B3338" s="25" t="s">
        <v>4860</v>
      </c>
      <c r="C3338" s="34">
        <v>45933</v>
      </c>
      <c r="D3338" s="34">
        <v>45938</v>
      </c>
      <c r="E3338" s="8">
        <v>176.4</v>
      </c>
      <c r="F3338" s="8">
        <f t="shared" si="541"/>
        <v>15523.2</v>
      </c>
      <c r="G3338" s="41">
        <f t="shared" si="542"/>
        <v>15523.2</v>
      </c>
      <c r="H3338" s="25">
        <v>348206</v>
      </c>
      <c r="I3338" s="25" t="s">
        <v>4809</v>
      </c>
      <c r="J3338" s="25">
        <v>1</v>
      </c>
      <c r="K3338" s="25"/>
      <c r="L3338" s="25">
        <f t="shared" si="546"/>
        <v>1</v>
      </c>
      <c r="M3338" s="25"/>
      <c r="N3338" s="34"/>
      <c r="O3338" s="41"/>
      <c r="P3338" s="25" t="s">
        <v>626</v>
      </c>
      <c r="Q3338" s="25"/>
      <c r="R3338" s="25"/>
      <c r="S3338" s="3">
        <v>4</v>
      </c>
      <c r="T3338" s="42"/>
      <c r="U3338" s="25" t="s">
        <v>19</v>
      </c>
      <c r="V3338" s="25" t="str">
        <f>VLOOKUP(P3338,'Customer List'!B:C,2,)</f>
        <v>Delhi</v>
      </c>
      <c r="W3338" s="43" t="s">
        <v>606</v>
      </c>
      <c r="X3338" s="34" t="str">
        <f t="shared" si="547"/>
        <v/>
      </c>
      <c r="Y3338" s="25" t="str">
        <f t="shared" si="544"/>
        <v/>
      </c>
      <c r="Z3338" s="25" t="str">
        <f t="shared" si="539"/>
        <v/>
      </c>
      <c r="AA3338" s="25" t="str">
        <f t="shared" si="540"/>
        <v/>
      </c>
      <c r="AB3338" s="25" t="str">
        <f>VLOOKUP(U3338,'Currency Sheet'!A:C,3,)</f>
        <v>DOLLAR</v>
      </c>
      <c r="AC3338" s="54" t="str">
        <f>VLOOKUP(P3338,'Customer List'!B:D,3,)</f>
        <v>Local</v>
      </c>
    </row>
    <row r="3339" spans="1:29" x14ac:dyDescent="0.25">
      <c r="A3339" s="25">
        <f t="shared" si="545"/>
        <v>3335</v>
      </c>
      <c r="B3339" s="25" t="s">
        <v>4860</v>
      </c>
      <c r="C3339" s="34">
        <v>45933</v>
      </c>
      <c r="D3339" s="34">
        <v>45938</v>
      </c>
      <c r="E3339" s="8">
        <v>250.6</v>
      </c>
      <c r="F3339" s="8">
        <f t="shared" si="541"/>
        <v>22052.799999999999</v>
      </c>
      <c r="G3339" s="41">
        <f t="shared" si="542"/>
        <v>22052.799999999999</v>
      </c>
      <c r="H3339" s="25">
        <v>351336</v>
      </c>
      <c r="I3339" s="25" t="s">
        <v>4810</v>
      </c>
      <c r="J3339" s="25">
        <v>1</v>
      </c>
      <c r="K3339" s="25"/>
      <c r="L3339" s="25">
        <f t="shared" si="546"/>
        <v>1</v>
      </c>
      <c r="M3339" s="25"/>
      <c r="N3339" s="34"/>
      <c r="O3339" s="41"/>
      <c r="P3339" s="25" t="s">
        <v>626</v>
      </c>
      <c r="Q3339" s="25"/>
      <c r="R3339" s="25"/>
      <c r="S3339" s="3">
        <v>4</v>
      </c>
      <c r="T3339" s="42"/>
      <c r="U3339" s="25" t="s">
        <v>19</v>
      </c>
      <c r="V3339" s="25" t="str">
        <f>VLOOKUP(P3339,'Customer List'!B:C,2,)</f>
        <v>Delhi</v>
      </c>
      <c r="W3339" s="43" t="s">
        <v>606</v>
      </c>
      <c r="X3339" s="34" t="str">
        <f t="shared" si="547"/>
        <v/>
      </c>
      <c r="Y3339" s="25" t="str">
        <f t="shared" si="544"/>
        <v/>
      </c>
      <c r="Z3339" s="25" t="str">
        <f t="shared" si="539"/>
        <v/>
      </c>
      <c r="AA3339" s="25" t="str">
        <f t="shared" si="540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45"/>
        <v>3336</v>
      </c>
      <c r="B3340" s="25" t="s">
        <v>4860</v>
      </c>
      <c r="C3340" s="34">
        <v>45933</v>
      </c>
      <c r="D3340" s="34">
        <v>45938</v>
      </c>
      <c r="E3340" s="8">
        <v>300.3</v>
      </c>
      <c r="F3340" s="8">
        <f t="shared" si="541"/>
        <v>26426.400000000001</v>
      </c>
      <c r="G3340" s="41">
        <f t="shared" si="542"/>
        <v>26426.400000000001</v>
      </c>
      <c r="H3340" s="25">
        <v>352318</v>
      </c>
      <c r="I3340" s="25" t="s">
        <v>4811</v>
      </c>
      <c r="J3340" s="25">
        <v>1</v>
      </c>
      <c r="K3340" s="25"/>
      <c r="L3340" s="25">
        <f t="shared" si="546"/>
        <v>1</v>
      </c>
      <c r="M3340" s="25"/>
      <c r="N3340" s="34"/>
      <c r="O3340" s="41"/>
      <c r="P3340" s="25" t="s">
        <v>626</v>
      </c>
      <c r="Q3340" s="25"/>
      <c r="R3340" s="25"/>
      <c r="S3340" s="3">
        <v>4</v>
      </c>
      <c r="T3340" s="42"/>
      <c r="U3340" s="25" t="s">
        <v>19</v>
      </c>
      <c r="V3340" s="25" t="str">
        <f>VLOOKUP(P3340,'Customer List'!B:C,2,)</f>
        <v>Delhi</v>
      </c>
      <c r="W3340" s="43" t="s">
        <v>606</v>
      </c>
      <c r="X3340" s="34" t="str">
        <f t="shared" si="547"/>
        <v/>
      </c>
      <c r="Y3340" s="25" t="str">
        <f t="shared" si="544"/>
        <v/>
      </c>
      <c r="Z3340" s="25" t="str">
        <f t="shared" si="539"/>
        <v/>
      </c>
      <c r="AA3340" s="25" t="str">
        <f t="shared" si="540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45"/>
        <v>3337</v>
      </c>
      <c r="B3341" s="25" t="s">
        <v>4860</v>
      </c>
      <c r="C3341" s="34">
        <v>45933</v>
      </c>
      <c r="D3341" s="34">
        <v>45938</v>
      </c>
      <c r="E3341" s="8">
        <v>111.3</v>
      </c>
      <c r="F3341" s="8">
        <f t="shared" si="541"/>
        <v>9794.4</v>
      </c>
      <c r="G3341" s="41">
        <f t="shared" si="542"/>
        <v>9794.4</v>
      </c>
      <c r="H3341" s="25">
        <v>353719</v>
      </c>
      <c r="I3341" s="25" t="s">
        <v>4812</v>
      </c>
      <c r="J3341" s="25">
        <v>1</v>
      </c>
      <c r="K3341" s="25">
        <v>1</v>
      </c>
      <c r="L3341" s="25">
        <f t="shared" si="546"/>
        <v>0</v>
      </c>
      <c r="M3341" s="25"/>
      <c r="N3341" s="34">
        <v>45941</v>
      </c>
      <c r="O3341" s="41"/>
      <c r="P3341" s="25" t="s">
        <v>399</v>
      </c>
      <c r="Q3341" s="25">
        <v>58156838563</v>
      </c>
      <c r="R3341" s="25"/>
      <c r="S3341" s="3">
        <v>4</v>
      </c>
      <c r="T3341" s="42" t="s">
        <v>4999</v>
      </c>
      <c r="U3341" s="25" t="s">
        <v>19</v>
      </c>
      <c r="V3341" s="25" t="str">
        <f>VLOOKUP(P3341,'Customer List'!B:C,2,)</f>
        <v>Pune</v>
      </c>
      <c r="W3341" s="43"/>
      <c r="X3341" s="34" t="str">
        <f t="shared" si="547"/>
        <v/>
      </c>
      <c r="Y3341" s="25" t="str">
        <f t="shared" si="544"/>
        <v/>
      </c>
      <c r="Z3341" s="25" t="str">
        <f t="shared" si="539"/>
        <v>Saturday</v>
      </c>
      <c r="AA3341" s="25" t="str">
        <f t="shared" si="540"/>
        <v/>
      </c>
      <c r="AB3341" s="25" t="str">
        <f>VLOOKUP(U3341,'Currency Sheet'!A:C,3,)</f>
        <v>DOLLAR</v>
      </c>
      <c r="AC3341" s="54" t="str">
        <f>VLOOKUP(P3341,'Customer List'!B:D,3,)</f>
        <v>OutStation</v>
      </c>
    </row>
    <row r="3342" spans="1:29" x14ac:dyDescent="0.25">
      <c r="A3342" s="25">
        <f t="shared" si="545"/>
        <v>3338</v>
      </c>
      <c r="B3342" s="25" t="s">
        <v>4860</v>
      </c>
      <c r="C3342" s="34">
        <v>45933</v>
      </c>
      <c r="D3342" s="34">
        <v>45938</v>
      </c>
      <c r="E3342" s="8">
        <v>252</v>
      </c>
      <c r="F3342" s="8">
        <f t="shared" si="541"/>
        <v>22176</v>
      </c>
      <c r="G3342" s="41">
        <f t="shared" si="542"/>
        <v>22176</v>
      </c>
      <c r="H3342" s="25">
        <v>357504</v>
      </c>
      <c r="I3342" s="25" t="s">
        <v>4813</v>
      </c>
      <c r="J3342" s="25">
        <v>1</v>
      </c>
      <c r="K3342" s="25">
        <v>1</v>
      </c>
      <c r="L3342" s="25">
        <f t="shared" si="546"/>
        <v>0</v>
      </c>
      <c r="M3342" s="25"/>
      <c r="N3342" s="34">
        <v>45941</v>
      </c>
      <c r="O3342" s="41"/>
      <c r="P3342" s="25" t="s">
        <v>2178</v>
      </c>
      <c r="Q3342" s="25">
        <v>58156842866</v>
      </c>
      <c r="R3342" s="25"/>
      <c r="S3342" s="3">
        <v>4</v>
      </c>
      <c r="T3342" s="42"/>
      <c r="U3342" s="25" t="s">
        <v>19</v>
      </c>
      <c r="V3342" s="25" t="str">
        <f>VLOOKUP(P3342,'Customer List'!B:C,2,)</f>
        <v>Gujrat</v>
      </c>
      <c r="W3342" s="43"/>
      <c r="X3342" s="34" t="str">
        <f t="shared" si="547"/>
        <v/>
      </c>
      <c r="Y3342" s="25" t="str">
        <f t="shared" si="544"/>
        <v/>
      </c>
      <c r="Z3342" s="25" t="str">
        <f t="shared" si="539"/>
        <v>Saturday</v>
      </c>
      <c r="AA3342" s="25" t="str">
        <f t="shared" si="540"/>
        <v/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45"/>
        <v>3339</v>
      </c>
      <c r="B3343" s="25" t="s">
        <v>4860</v>
      </c>
      <c r="C3343" s="34">
        <v>45933</v>
      </c>
      <c r="D3343" s="34">
        <v>45938</v>
      </c>
      <c r="E3343" s="8">
        <v>221.9</v>
      </c>
      <c r="F3343" s="8">
        <f t="shared" si="541"/>
        <v>19527.2</v>
      </c>
      <c r="G3343" s="41">
        <f t="shared" si="542"/>
        <v>19527.2</v>
      </c>
      <c r="H3343" s="25">
        <v>363010</v>
      </c>
      <c r="I3343" s="25" t="s">
        <v>4789</v>
      </c>
      <c r="J3343" s="25">
        <v>1</v>
      </c>
      <c r="K3343" s="25">
        <v>1</v>
      </c>
      <c r="L3343" s="25">
        <f t="shared" si="546"/>
        <v>0</v>
      </c>
      <c r="M3343" s="25"/>
      <c r="N3343" s="34">
        <v>45941</v>
      </c>
      <c r="O3343" s="41"/>
      <c r="P3343" s="25" t="s">
        <v>166</v>
      </c>
      <c r="Q3343" s="25">
        <v>58156810375</v>
      </c>
      <c r="R3343" s="25"/>
      <c r="S3343" s="3">
        <v>4</v>
      </c>
      <c r="T3343" s="42"/>
      <c r="U3343" s="25" t="s">
        <v>19</v>
      </c>
      <c r="V3343" s="25" t="str">
        <f>VLOOKUP(P3343,'Customer List'!B:C,2,)</f>
        <v>Lucknow</v>
      </c>
      <c r="W3343" s="43"/>
      <c r="X3343" s="34" t="str">
        <f t="shared" si="547"/>
        <v/>
      </c>
      <c r="Y3343" s="25" t="str">
        <f t="shared" si="544"/>
        <v/>
      </c>
      <c r="Z3343" s="25" t="str">
        <f t="shared" si="539"/>
        <v>Saturday</v>
      </c>
      <c r="AA3343" s="25" t="str">
        <f t="shared" si="540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45"/>
        <v>3340</v>
      </c>
      <c r="B3344" s="25" t="s">
        <v>4860</v>
      </c>
      <c r="C3344" s="34">
        <v>45933</v>
      </c>
      <c r="D3344" s="34">
        <v>45938</v>
      </c>
      <c r="E3344" s="8">
        <v>183.4</v>
      </c>
      <c r="F3344" s="8">
        <f t="shared" si="541"/>
        <v>16139.2</v>
      </c>
      <c r="G3344" s="41">
        <f t="shared" si="542"/>
        <v>48417.600000000006</v>
      </c>
      <c r="H3344" s="25">
        <v>366608</v>
      </c>
      <c r="I3344" s="25" t="s">
        <v>4792</v>
      </c>
      <c r="J3344" s="25">
        <v>3</v>
      </c>
      <c r="K3344" s="25">
        <v>3</v>
      </c>
      <c r="L3344" s="25">
        <f t="shared" si="546"/>
        <v>0</v>
      </c>
      <c r="M3344" s="25"/>
      <c r="N3344" s="34">
        <v>45941</v>
      </c>
      <c r="O3344" s="41"/>
      <c r="P3344" s="25" t="s">
        <v>2178</v>
      </c>
      <c r="Q3344" s="25">
        <v>58156842866</v>
      </c>
      <c r="R3344" s="25"/>
      <c r="S3344" s="3">
        <v>4</v>
      </c>
      <c r="T3344" s="42"/>
      <c r="U3344" s="25" t="s">
        <v>19</v>
      </c>
      <c r="V3344" s="25" t="str">
        <f>VLOOKUP(P3344,'Customer List'!B:C,2,)</f>
        <v>Gujrat</v>
      </c>
      <c r="W3344" s="43"/>
      <c r="X3344" s="34" t="str">
        <f t="shared" si="547"/>
        <v/>
      </c>
      <c r="Y3344" s="25" t="str">
        <f t="shared" ref="Y3344:Y3407" si="548">IF(X3344="", "", X3344-N3344)</f>
        <v/>
      </c>
      <c r="Z3344" s="25" t="str">
        <f t="shared" ref="Z3344:Z3407" si="549">IF(N3344="", "", TEXT(N3344, "dddd"))</f>
        <v>Saturday</v>
      </c>
      <c r="AA3344" s="25" t="str">
        <f t="shared" ref="AA3344:AA3407" si="550">IF(X3344="", "", TEXT(X3344, "dddd"))</f>
        <v/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45"/>
        <v>3341</v>
      </c>
      <c r="B3345" s="25" t="s">
        <v>4860</v>
      </c>
      <c r="C3345" s="34">
        <v>45933</v>
      </c>
      <c r="D3345" s="34">
        <v>45938</v>
      </c>
      <c r="E3345" s="8">
        <v>254.1</v>
      </c>
      <c r="F3345" s="8">
        <f t="shared" ref="F3345:F3410" si="551">IF(AB3345="DOLLAR",E3345*88,E3345)</f>
        <v>22360.799999999999</v>
      </c>
      <c r="G3345" s="41">
        <f t="shared" ref="G3345:G3410" si="552">F3345*J3345</f>
        <v>22360.799999999999</v>
      </c>
      <c r="H3345" s="25">
        <v>366914</v>
      </c>
      <c r="I3345" s="25" t="s">
        <v>4814</v>
      </c>
      <c r="J3345" s="25">
        <v>1</v>
      </c>
      <c r="K3345" s="25">
        <v>1</v>
      </c>
      <c r="L3345" s="25">
        <f t="shared" si="546"/>
        <v>0</v>
      </c>
      <c r="M3345" s="25"/>
      <c r="N3345" s="34">
        <v>45941</v>
      </c>
      <c r="O3345" s="41"/>
      <c r="P3345" s="25" t="s">
        <v>2178</v>
      </c>
      <c r="Q3345" s="25">
        <v>58156842866</v>
      </c>
      <c r="R3345" s="25"/>
      <c r="S3345" s="3">
        <v>4</v>
      </c>
      <c r="T3345" s="42"/>
      <c r="U3345" s="25" t="s">
        <v>19</v>
      </c>
      <c r="V3345" s="25" t="str">
        <f>VLOOKUP(P3345,'Customer List'!B:C,2,)</f>
        <v>Gujrat</v>
      </c>
      <c r="W3345" s="43"/>
      <c r="X3345" s="34" t="str">
        <f t="shared" ref="X3345:X3364" si="553">IF(OR(R3345 = "PRIYANKA MADAM", R3345 = "DEEPAK", R3345 = "PORTER"),N3345,"")</f>
        <v/>
      </c>
      <c r="Y3345" s="25" t="str">
        <f t="shared" si="548"/>
        <v/>
      </c>
      <c r="Z3345" s="25" t="str">
        <f t="shared" si="549"/>
        <v>Saturday</v>
      </c>
      <c r="AA3345" s="25" t="str">
        <f t="shared" si="550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45"/>
        <v>3342</v>
      </c>
      <c r="B3346" s="25" t="s">
        <v>4860</v>
      </c>
      <c r="C3346" s="34">
        <v>45933</v>
      </c>
      <c r="D3346" s="34">
        <v>45938</v>
      </c>
      <c r="E3346" s="8">
        <v>96.6</v>
      </c>
      <c r="F3346" s="8">
        <f t="shared" si="551"/>
        <v>8500.7999999999993</v>
      </c>
      <c r="G3346" s="41">
        <f t="shared" si="552"/>
        <v>17001.599999999999</v>
      </c>
      <c r="H3346" s="25">
        <v>368508</v>
      </c>
      <c r="I3346" s="25" t="s">
        <v>4815</v>
      </c>
      <c r="J3346" s="25">
        <v>2</v>
      </c>
      <c r="K3346" s="25">
        <v>2</v>
      </c>
      <c r="L3346" s="25">
        <f t="shared" si="546"/>
        <v>0</v>
      </c>
      <c r="M3346" s="25" t="s">
        <v>4890</v>
      </c>
      <c r="N3346" s="34">
        <v>45939</v>
      </c>
      <c r="O3346" s="41">
        <v>26496</v>
      </c>
      <c r="P3346" s="25" t="s">
        <v>209</v>
      </c>
      <c r="Q3346" s="25" t="s">
        <v>1131</v>
      </c>
      <c r="R3346" s="25" t="s">
        <v>1131</v>
      </c>
      <c r="S3346" s="3">
        <v>4</v>
      </c>
      <c r="T3346" s="42"/>
      <c r="U3346" s="25" t="s">
        <v>19</v>
      </c>
      <c r="V3346" s="25" t="str">
        <f>VLOOKUP(P3346,'Customer List'!B:C,2,)</f>
        <v>Delhi</v>
      </c>
      <c r="W3346" s="43"/>
      <c r="X3346" s="34">
        <f t="shared" si="553"/>
        <v>45939</v>
      </c>
      <c r="Y3346" s="25">
        <f t="shared" si="548"/>
        <v>0</v>
      </c>
      <c r="Z3346" s="25" t="str">
        <f t="shared" si="549"/>
        <v>Thursday</v>
      </c>
      <c r="AA3346" s="25" t="str">
        <f t="shared" si="550"/>
        <v>Thursday</v>
      </c>
      <c r="AB3346" s="25" t="str">
        <f>VLOOKUP(U3346,'Currency Sheet'!A:C,3,)</f>
        <v>DOLLAR</v>
      </c>
      <c r="AC3346" s="54" t="str">
        <f>VLOOKUP(P3346,'Customer List'!B:D,3,)</f>
        <v>Local</v>
      </c>
    </row>
    <row r="3347" spans="1:29" x14ac:dyDescent="0.25">
      <c r="A3347" s="25">
        <f t="shared" si="545"/>
        <v>3343</v>
      </c>
      <c r="B3347" s="25" t="s">
        <v>4860</v>
      </c>
      <c r="C3347" s="34">
        <v>45933</v>
      </c>
      <c r="D3347" s="34">
        <v>45938</v>
      </c>
      <c r="E3347" s="8">
        <v>107.8</v>
      </c>
      <c r="F3347" s="8">
        <f t="shared" si="551"/>
        <v>9486.4</v>
      </c>
      <c r="G3347" s="41">
        <f t="shared" si="552"/>
        <v>9486.4</v>
      </c>
      <c r="H3347" s="25">
        <v>369905</v>
      </c>
      <c r="I3347" s="25" t="s">
        <v>4816</v>
      </c>
      <c r="J3347" s="25">
        <v>1</v>
      </c>
      <c r="K3347" s="25">
        <v>1</v>
      </c>
      <c r="L3347" s="25">
        <f t="shared" si="546"/>
        <v>0</v>
      </c>
      <c r="M3347" s="25"/>
      <c r="N3347" s="34">
        <v>45941</v>
      </c>
      <c r="O3347" s="41"/>
      <c r="P3347" s="25" t="s">
        <v>618</v>
      </c>
      <c r="Q3347" s="25">
        <v>58156839753</v>
      </c>
      <c r="R3347" s="25"/>
      <c r="S3347" s="3">
        <v>4</v>
      </c>
      <c r="T3347" s="42"/>
      <c r="U3347" s="25" t="s">
        <v>19</v>
      </c>
      <c r="V3347" s="25" t="str">
        <f>VLOOKUP(P3347,'Customer List'!B:C,2,)</f>
        <v>Bhuvneshwar</v>
      </c>
      <c r="W3347" s="43"/>
      <c r="X3347" s="34" t="str">
        <f t="shared" si="553"/>
        <v/>
      </c>
      <c r="Y3347" s="25" t="str">
        <f t="shared" si="548"/>
        <v/>
      </c>
      <c r="Z3347" s="25" t="str">
        <f t="shared" si="549"/>
        <v>Saturday</v>
      </c>
      <c r="AA3347" s="25" t="str">
        <f t="shared" si="550"/>
        <v/>
      </c>
      <c r="AB3347" s="25" t="str">
        <f>VLOOKUP(U3347,'Currency Sheet'!A:C,3,)</f>
        <v>DOLLAR</v>
      </c>
      <c r="AC3347" s="54" t="str">
        <f>VLOOKUP(P3347,'Customer List'!B:D,3,)</f>
        <v>OutStation</v>
      </c>
    </row>
    <row r="3348" spans="1:29" x14ac:dyDescent="0.25">
      <c r="A3348" s="25">
        <f t="shared" si="545"/>
        <v>3344</v>
      </c>
      <c r="B3348" s="25" t="s">
        <v>4860</v>
      </c>
      <c r="C3348" s="34">
        <v>45933</v>
      </c>
      <c r="D3348" s="34">
        <v>45938</v>
      </c>
      <c r="E3348" s="8">
        <v>82.6</v>
      </c>
      <c r="F3348" s="8">
        <f t="shared" si="551"/>
        <v>7268.7999999999993</v>
      </c>
      <c r="G3348" s="41">
        <f t="shared" si="552"/>
        <v>7268.7999999999993</v>
      </c>
      <c r="H3348" s="25">
        <v>398202</v>
      </c>
      <c r="I3348" s="25" t="s">
        <v>4817</v>
      </c>
      <c r="J3348" s="25">
        <v>1</v>
      </c>
      <c r="K3348" s="25">
        <v>1</v>
      </c>
      <c r="L3348" s="25">
        <f t="shared" si="546"/>
        <v>0</v>
      </c>
      <c r="M3348" s="25"/>
      <c r="N3348" s="34">
        <v>45941</v>
      </c>
      <c r="O3348" s="41"/>
      <c r="P3348" s="25" t="s">
        <v>618</v>
      </c>
      <c r="Q3348" s="25">
        <v>58156839753</v>
      </c>
      <c r="R3348" s="25"/>
      <c r="S3348" s="3">
        <v>4</v>
      </c>
      <c r="T3348" s="42"/>
      <c r="U3348" s="25" t="s">
        <v>19</v>
      </c>
      <c r="V3348" s="25" t="str">
        <f>VLOOKUP(P3348,'Customer List'!B:C,2,)</f>
        <v>Bhuvneshwar</v>
      </c>
      <c r="W3348" s="43"/>
      <c r="X3348" s="34" t="str">
        <f t="shared" si="553"/>
        <v/>
      </c>
      <c r="Y3348" s="25" t="str">
        <f t="shared" si="548"/>
        <v/>
      </c>
      <c r="Z3348" s="25" t="str">
        <f t="shared" si="549"/>
        <v>Saturday</v>
      </c>
      <c r="AA3348" s="25" t="str">
        <f t="shared" si="550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45"/>
        <v>3345</v>
      </c>
      <c r="B3349" s="25" t="s">
        <v>4860</v>
      </c>
      <c r="C3349" s="34">
        <v>45933</v>
      </c>
      <c r="D3349" s="34">
        <v>45938</v>
      </c>
      <c r="E3349" s="8">
        <v>61.6</v>
      </c>
      <c r="F3349" s="8">
        <f t="shared" si="551"/>
        <v>5420.8</v>
      </c>
      <c r="G3349" s="41">
        <f t="shared" si="552"/>
        <v>5420.8</v>
      </c>
      <c r="H3349" s="25">
        <v>400120</v>
      </c>
      <c r="I3349" s="25" t="s">
        <v>4818</v>
      </c>
      <c r="J3349" s="25">
        <v>1</v>
      </c>
      <c r="K3349" s="25">
        <v>1</v>
      </c>
      <c r="L3349" s="25">
        <f t="shared" si="546"/>
        <v>0</v>
      </c>
      <c r="M3349" s="25"/>
      <c r="N3349" s="34">
        <v>45941</v>
      </c>
      <c r="O3349" s="41"/>
      <c r="P3349" s="25" t="s">
        <v>2178</v>
      </c>
      <c r="Q3349" s="25">
        <v>58156842866</v>
      </c>
      <c r="R3349" s="25"/>
      <c r="S3349" s="3">
        <v>4</v>
      </c>
      <c r="T3349" s="42"/>
      <c r="U3349" s="25" t="s">
        <v>19</v>
      </c>
      <c r="V3349" s="25" t="str">
        <f>VLOOKUP(P3349,'Customer List'!B:C,2,)</f>
        <v>Gujrat</v>
      </c>
      <c r="W3349" s="43"/>
      <c r="X3349" s="34" t="str">
        <f t="shared" si="553"/>
        <v/>
      </c>
      <c r="Y3349" s="25" t="str">
        <f t="shared" si="548"/>
        <v/>
      </c>
      <c r="Z3349" s="25" t="str">
        <f t="shared" si="549"/>
        <v>Saturday</v>
      </c>
      <c r="AA3349" s="25" t="str">
        <f t="shared" si="550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45"/>
        <v>3346</v>
      </c>
      <c r="B3350" s="25" t="s">
        <v>4860</v>
      </c>
      <c r="C3350" s="34">
        <v>45933</v>
      </c>
      <c r="D3350" s="34">
        <v>45938</v>
      </c>
      <c r="E3350" s="8">
        <v>125.3</v>
      </c>
      <c r="F3350" s="8">
        <f t="shared" si="551"/>
        <v>11026.4</v>
      </c>
      <c r="G3350" s="41">
        <f t="shared" si="552"/>
        <v>22052.799999999999</v>
      </c>
      <c r="H3350" s="25">
        <v>400126</v>
      </c>
      <c r="I3350" s="25" t="s">
        <v>4818</v>
      </c>
      <c r="J3350" s="25">
        <v>2</v>
      </c>
      <c r="K3350" s="25">
        <v>2</v>
      </c>
      <c r="L3350" s="25">
        <f t="shared" si="546"/>
        <v>0</v>
      </c>
      <c r="M3350" s="25"/>
      <c r="N3350" s="34">
        <v>45941</v>
      </c>
      <c r="O3350" s="41"/>
      <c r="P3350" s="25" t="s">
        <v>2178</v>
      </c>
      <c r="Q3350" s="25">
        <v>58156842866</v>
      </c>
      <c r="R3350" s="25"/>
      <c r="S3350" s="3">
        <v>4</v>
      </c>
      <c r="T3350" s="42"/>
      <c r="U3350" s="25" t="s">
        <v>19</v>
      </c>
      <c r="V3350" s="25" t="str">
        <f>VLOOKUP(P3350,'Customer List'!B:C,2,)</f>
        <v>Gujrat</v>
      </c>
      <c r="W3350" s="43"/>
      <c r="X3350" s="34" t="str">
        <f t="shared" si="553"/>
        <v/>
      </c>
      <c r="Y3350" s="25" t="str">
        <f t="shared" si="548"/>
        <v/>
      </c>
      <c r="Z3350" s="25" t="str">
        <f t="shared" si="549"/>
        <v>Saturday</v>
      </c>
      <c r="AA3350" s="25" t="str">
        <f t="shared" si="550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45"/>
        <v>3347</v>
      </c>
      <c r="B3351" s="25" t="s">
        <v>4860</v>
      </c>
      <c r="C3351" s="34">
        <v>45933</v>
      </c>
      <c r="D3351" s="34">
        <v>45938</v>
      </c>
      <c r="E3351" s="8">
        <v>135.1</v>
      </c>
      <c r="F3351" s="8">
        <f t="shared" si="551"/>
        <v>11888.8</v>
      </c>
      <c r="G3351" s="41">
        <f t="shared" si="552"/>
        <v>23777.599999999999</v>
      </c>
      <c r="H3351" s="25">
        <v>400144</v>
      </c>
      <c r="I3351" s="25" t="s">
        <v>4818</v>
      </c>
      <c r="J3351" s="25">
        <v>2</v>
      </c>
      <c r="K3351" s="25">
        <v>2</v>
      </c>
      <c r="L3351" s="25">
        <f t="shared" si="546"/>
        <v>0</v>
      </c>
      <c r="M3351" s="25"/>
      <c r="N3351" s="34">
        <v>45941</v>
      </c>
      <c r="O3351" s="41"/>
      <c r="P3351" s="25" t="s">
        <v>2178</v>
      </c>
      <c r="Q3351" s="25">
        <v>58156842866</v>
      </c>
      <c r="R3351" s="25"/>
      <c r="S3351" s="3">
        <v>4</v>
      </c>
      <c r="T3351" s="42"/>
      <c r="U3351" s="25" t="s">
        <v>19</v>
      </c>
      <c r="V3351" s="25" t="str">
        <f>VLOOKUP(P3351,'Customer List'!B:C,2,)</f>
        <v>Gujrat</v>
      </c>
      <c r="W3351" s="43"/>
      <c r="X3351" s="34" t="str">
        <f t="shared" si="553"/>
        <v/>
      </c>
      <c r="Y3351" s="25" t="str">
        <f t="shared" si="548"/>
        <v/>
      </c>
      <c r="Z3351" s="25" t="str">
        <f t="shared" si="549"/>
        <v>Saturday</v>
      </c>
      <c r="AA3351" s="25" t="str">
        <f t="shared" si="550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45"/>
        <v>3348</v>
      </c>
      <c r="B3352" s="25" t="s">
        <v>4860</v>
      </c>
      <c r="C3352" s="34">
        <v>45933</v>
      </c>
      <c r="D3352" s="34">
        <v>45938</v>
      </c>
      <c r="E3352" s="8">
        <v>144.75</v>
      </c>
      <c r="F3352" s="8">
        <f t="shared" si="551"/>
        <v>12738</v>
      </c>
      <c r="G3352" s="41">
        <f t="shared" si="552"/>
        <v>12738</v>
      </c>
      <c r="H3352" s="25">
        <v>400171</v>
      </c>
      <c r="I3352" s="25" t="s">
        <v>4818</v>
      </c>
      <c r="J3352" s="25">
        <v>1</v>
      </c>
      <c r="K3352" s="25">
        <v>1</v>
      </c>
      <c r="L3352" s="25">
        <f t="shared" si="546"/>
        <v>0</v>
      </c>
      <c r="M3352" s="25"/>
      <c r="N3352" s="34">
        <v>45941</v>
      </c>
      <c r="O3352" s="41"/>
      <c r="P3352" s="25" t="s">
        <v>2053</v>
      </c>
      <c r="Q3352" s="25">
        <v>58156813050</v>
      </c>
      <c r="R3352" s="25"/>
      <c r="S3352" s="3">
        <v>4</v>
      </c>
      <c r="T3352" s="42"/>
      <c r="U3352" s="25" t="s">
        <v>19</v>
      </c>
      <c r="V3352" s="25" t="str">
        <f>VLOOKUP(P3352,'Customer List'!B:C,2,)</f>
        <v>Banglore</v>
      </c>
      <c r="W3352" s="43"/>
      <c r="X3352" s="34" t="str">
        <f t="shared" si="553"/>
        <v/>
      </c>
      <c r="Y3352" s="25" t="str">
        <f t="shared" si="548"/>
        <v/>
      </c>
      <c r="Z3352" s="25" t="str">
        <f t="shared" si="549"/>
        <v>Saturday</v>
      </c>
      <c r="AA3352" s="25" t="str">
        <f t="shared" si="550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45"/>
        <v>3349</v>
      </c>
      <c r="B3353" s="25" t="s">
        <v>4860</v>
      </c>
      <c r="C3353" s="34">
        <v>45933</v>
      </c>
      <c r="D3353" s="34">
        <v>45938</v>
      </c>
      <c r="E3353" s="8">
        <v>147.69999999999999</v>
      </c>
      <c r="F3353" s="8">
        <f t="shared" si="551"/>
        <v>12997.599999999999</v>
      </c>
      <c r="G3353" s="41">
        <f t="shared" si="552"/>
        <v>25995.199999999997</v>
      </c>
      <c r="H3353" s="25">
        <v>400250</v>
      </c>
      <c r="I3353" s="25" t="s">
        <v>4819</v>
      </c>
      <c r="J3353" s="25">
        <v>2</v>
      </c>
      <c r="K3353" s="25">
        <v>2</v>
      </c>
      <c r="L3353" s="25">
        <f t="shared" si="546"/>
        <v>0</v>
      </c>
      <c r="M3353" s="25"/>
      <c r="N3353" s="34">
        <v>45941</v>
      </c>
      <c r="O3353" s="41"/>
      <c r="P3353" s="25" t="s">
        <v>2178</v>
      </c>
      <c r="Q3353" s="25">
        <v>58156842866</v>
      </c>
      <c r="R3353" s="25"/>
      <c r="S3353" s="3">
        <v>4</v>
      </c>
      <c r="T3353" s="42"/>
      <c r="U3353" s="25" t="s">
        <v>19</v>
      </c>
      <c r="V3353" s="25" t="str">
        <f>VLOOKUP(P3353,'Customer List'!B:C,2,)</f>
        <v>Gujrat</v>
      </c>
      <c r="W3353" s="43"/>
      <c r="X3353" s="34" t="str">
        <f t="shared" si="553"/>
        <v/>
      </c>
      <c r="Y3353" s="25" t="str">
        <f t="shared" si="548"/>
        <v/>
      </c>
      <c r="Z3353" s="25" t="str">
        <f t="shared" si="549"/>
        <v>Saturday</v>
      </c>
      <c r="AA3353" s="25" t="str">
        <f t="shared" si="550"/>
        <v/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45"/>
        <v>3350</v>
      </c>
      <c r="B3354" s="25" t="s">
        <v>4860</v>
      </c>
      <c r="C3354" s="34">
        <v>45933</v>
      </c>
      <c r="D3354" s="34">
        <v>45938</v>
      </c>
      <c r="E3354" s="8">
        <v>309.75</v>
      </c>
      <c r="F3354" s="8">
        <f t="shared" si="551"/>
        <v>27258</v>
      </c>
      <c r="G3354" s="41">
        <f t="shared" si="552"/>
        <v>54516</v>
      </c>
      <c r="H3354" s="25">
        <v>400266</v>
      </c>
      <c r="I3354" s="25" t="s">
        <v>4819</v>
      </c>
      <c r="J3354" s="25">
        <v>2</v>
      </c>
      <c r="K3354" s="25">
        <v>2</v>
      </c>
      <c r="L3354" s="25">
        <f t="shared" si="546"/>
        <v>0</v>
      </c>
      <c r="M3354" s="25"/>
      <c r="N3354" s="34">
        <v>45941</v>
      </c>
      <c r="O3354" s="41"/>
      <c r="P3354" s="25" t="s">
        <v>2178</v>
      </c>
      <c r="Q3354" s="25">
        <v>58156842866</v>
      </c>
      <c r="R3354" s="25"/>
      <c r="S3354" s="3">
        <v>4</v>
      </c>
      <c r="T3354" s="42"/>
      <c r="U3354" s="25" t="s">
        <v>19</v>
      </c>
      <c r="V3354" s="25" t="str">
        <f>VLOOKUP(P3354,'Customer List'!B:C,2,)</f>
        <v>Gujrat</v>
      </c>
      <c r="W3354" s="43"/>
      <c r="X3354" s="34" t="str">
        <f t="shared" si="553"/>
        <v/>
      </c>
      <c r="Y3354" s="25" t="str">
        <f t="shared" si="548"/>
        <v/>
      </c>
      <c r="Z3354" s="25" t="str">
        <f t="shared" si="549"/>
        <v>Saturday</v>
      </c>
      <c r="AA3354" s="25" t="str">
        <f t="shared" si="550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45"/>
        <v>3351</v>
      </c>
      <c r="B3355" s="25" t="s">
        <v>4860</v>
      </c>
      <c r="C3355" s="34">
        <v>45933</v>
      </c>
      <c r="D3355" s="34">
        <v>45938</v>
      </c>
      <c r="E3355" s="8">
        <v>301.5</v>
      </c>
      <c r="F3355" s="8">
        <f t="shared" si="551"/>
        <v>26532</v>
      </c>
      <c r="G3355" s="41">
        <f t="shared" si="552"/>
        <v>53064</v>
      </c>
      <c r="H3355" s="25">
        <v>400268</v>
      </c>
      <c r="I3355" s="25" t="s">
        <v>4819</v>
      </c>
      <c r="J3355" s="25">
        <v>2</v>
      </c>
      <c r="K3355" s="25">
        <v>2</v>
      </c>
      <c r="L3355" s="25">
        <f t="shared" si="546"/>
        <v>0</v>
      </c>
      <c r="M3355" s="25"/>
      <c r="N3355" s="34">
        <v>45941</v>
      </c>
      <c r="O3355" s="41"/>
      <c r="P3355" s="25" t="s">
        <v>2178</v>
      </c>
      <c r="Q3355" s="25">
        <v>58156842866</v>
      </c>
      <c r="R3355" s="25"/>
      <c r="S3355" s="3">
        <v>4</v>
      </c>
      <c r="T3355" s="42"/>
      <c r="U3355" s="25" t="s">
        <v>19</v>
      </c>
      <c r="V3355" s="25" t="str">
        <f>VLOOKUP(P3355,'Customer List'!B:C,2,)</f>
        <v>Gujrat</v>
      </c>
      <c r="W3355" s="43"/>
      <c r="X3355" s="34" t="str">
        <f t="shared" si="553"/>
        <v/>
      </c>
      <c r="Y3355" s="25" t="str">
        <f t="shared" si="548"/>
        <v/>
      </c>
      <c r="Z3355" s="25" t="str">
        <f t="shared" si="549"/>
        <v>Saturday</v>
      </c>
      <c r="AA3355" s="25" t="str">
        <f t="shared" si="550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45"/>
        <v>3352</v>
      </c>
      <c r="B3356" s="25" t="s">
        <v>4860</v>
      </c>
      <c r="C3356" s="34">
        <v>45933</v>
      </c>
      <c r="D3356" s="34">
        <v>45938</v>
      </c>
      <c r="E3356" s="8">
        <v>268.5</v>
      </c>
      <c r="F3356" s="8">
        <f t="shared" si="551"/>
        <v>23628</v>
      </c>
      <c r="G3356" s="41">
        <f t="shared" si="552"/>
        <v>47256</v>
      </c>
      <c r="H3356" s="25">
        <v>400342</v>
      </c>
      <c r="I3356" s="25" t="s">
        <v>4820</v>
      </c>
      <c r="J3356" s="25">
        <v>2</v>
      </c>
      <c r="K3356" s="25">
        <v>2</v>
      </c>
      <c r="L3356" s="25">
        <f t="shared" si="546"/>
        <v>0</v>
      </c>
      <c r="M3356" s="25"/>
      <c r="N3356" s="34">
        <v>45941</v>
      </c>
      <c r="O3356" s="41"/>
      <c r="P3356" s="25" t="s">
        <v>2178</v>
      </c>
      <c r="Q3356" s="25">
        <v>58156842866</v>
      </c>
      <c r="R3356" s="25"/>
      <c r="S3356" s="3">
        <v>4</v>
      </c>
      <c r="T3356" s="42"/>
      <c r="U3356" s="25" t="s">
        <v>19</v>
      </c>
      <c r="V3356" s="25" t="str">
        <f>VLOOKUP(P3356,'Customer List'!B:C,2,)</f>
        <v>Gujrat</v>
      </c>
      <c r="W3356" s="43"/>
      <c r="X3356" s="34" t="str">
        <f t="shared" si="553"/>
        <v/>
      </c>
      <c r="Y3356" s="25" t="str">
        <f t="shared" si="548"/>
        <v/>
      </c>
      <c r="Z3356" s="25" t="str">
        <f t="shared" si="549"/>
        <v>Saturday</v>
      </c>
      <c r="AA3356" s="25" t="str">
        <f t="shared" si="550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45"/>
        <v>3353</v>
      </c>
      <c r="B3357" s="25" t="s">
        <v>4860</v>
      </c>
      <c r="C3357" s="34">
        <v>45933</v>
      </c>
      <c r="D3357" s="34">
        <v>45938</v>
      </c>
      <c r="E3357" s="8">
        <v>153</v>
      </c>
      <c r="F3357" s="8">
        <f t="shared" si="551"/>
        <v>13464</v>
      </c>
      <c r="G3357" s="41">
        <f t="shared" si="552"/>
        <v>13464</v>
      </c>
      <c r="H3357" s="25">
        <v>400647</v>
      </c>
      <c r="I3357" s="25" t="s">
        <v>4821</v>
      </c>
      <c r="J3357" s="25">
        <v>1</v>
      </c>
      <c r="K3357" s="25">
        <v>1</v>
      </c>
      <c r="L3357" s="25">
        <f t="shared" si="546"/>
        <v>0</v>
      </c>
      <c r="M3357" s="25"/>
      <c r="N3357" s="34">
        <v>45941</v>
      </c>
      <c r="O3357" s="41"/>
      <c r="P3357" s="25" t="s">
        <v>618</v>
      </c>
      <c r="Q3357" s="25">
        <v>58156839753</v>
      </c>
      <c r="R3357" s="25"/>
      <c r="S3357" s="3">
        <v>4</v>
      </c>
      <c r="T3357" s="42"/>
      <c r="U3357" s="25" t="s">
        <v>19</v>
      </c>
      <c r="V3357" s="25" t="str">
        <f>VLOOKUP(P3357,'Customer List'!B:C,2,)</f>
        <v>Bhuvneshwar</v>
      </c>
      <c r="W3357" s="43"/>
      <c r="X3357" s="34" t="str">
        <f t="shared" si="553"/>
        <v/>
      </c>
      <c r="Y3357" s="25" t="str">
        <f t="shared" si="548"/>
        <v/>
      </c>
      <c r="Z3357" s="25" t="str">
        <f t="shared" si="549"/>
        <v>Saturday</v>
      </c>
      <c r="AA3357" s="25" t="str">
        <f t="shared" si="550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45"/>
        <v>3354</v>
      </c>
      <c r="B3358" s="25" t="s">
        <v>4860</v>
      </c>
      <c r="C3358" s="34">
        <v>45933</v>
      </c>
      <c r="D3358" s="34">
        <v>45938</v>
      </c>
      <c r="E3358" s="8">
        <v>186</v>
      </c>
      <c r="F3358" s="8">
        <f t="shared" si="551"/>
        <v>16368</v>
      </c>
      <c r="G3358" s="41">
        <f t="shared" si="552"/>
        <v>16368</v>
      </c>
      <c r="H3358" s="25">
        <v>400655</v>
      </c>
      <c r="I3358" s="25" t="s">
        <v>4821</v>
      </c>
      <c r="J3358" s="25">
        <v>1</v>
      </c>
      <c r="K3358" s="25">
        <v>1</v>
      </c>
      <c r="L3358" s="25">
        <f t="shared" si="546"/>
        <v>0</v>
      </c>
      <c r="M3358" s="25"/>
      <c r="N3358" s="34">
        <v>45941</v>
      </c>
      <c r="O3358" s="41"/>
      <c r="P3358" s="25" t="s">
        <v>2053</v>
      </c>
      <c r="Q3358" s="25">
        <v>58156813050</v>
      </c>
      <c r="R3358" s="25"/>
      <c r="S3358" s="3">
        <v>4</v>
      </c>
      <c r="T3358" s="42"/>
      <c r="U3358" s="25" t="s">
        <v>19</v>
      </c>
      <c r="V3358" s="25" t="str">
        <f>VLOOKUP(P3358,'Customer List'!B:C,2,)</f>
        <v>Banglore</v>
      </c>
      <c r="W3358" s="43"/>
      <c r="X3358" s="34" t="str">
        <f t="shared" si="553"/>
        <v/>
      </c>
      <c r="Y3358" s="25" t="str">
        <f t="shared" si="548"/>
        <v/>
      </c>
      <c r="Z3358" s="25" t="str">
        <f t="shared" si="549"/>
        <v>Saturday</v>
      </c>
      <c r="AA3358" s="25" t="str">
        <f t="shared" si="550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45"/>
        <v>3355</v>
      </c>
      <c r="B3359" s="25" t="s">
        <v>4860</v>
      </c>
      <c r="C3359" s="34">
        <v>45933</v>
      </c>
      <c r="D3359" s="34">
        <v>45938</v>
      </c>
      <c r="E3359" s="8">
        <v>219</v>
      </c>
      <c r="F3359" s="8">
        <f t="shared" si="551"/>
        <v>19272</v>
      </c>
      <c r="G3359" s="41">
        <f t="shared" si="552"/>
        <v>38544</v>
      </c>
      <c r="H3359" s="25">
        <v>402607</v>
      </c>
      <c r="I3359" s="25" t="s">
        <v>4822</v>
      </c>
      <c r="J3359" s="25">
        <v>2</v>
      </c>
      <c r="K3359" s="25">
        <v>2</v>
      </c>
      <c r="L3359" s="25">
        <f t="shared" si="546"/>
        <v>0</v>
      </c>
      <c r="M3359" s="25"/>
      <c r="N3359" s="34">
        <v>45941</v>
      </c>
      <c r="O3359" s="41"/>
      <c r="P3359" s="25" t="s">
        <v>2178</v>
      </c>
      <c r="Q3359" s="25">
        <v>58156842866</v>
      </c>
      <c r="R3359" s="25"/>
      <c r="S3359" s="3">
        <v>4</v>
      </c>
      <c r="T3359" s="42"/>
      <c r="U3359" s="25" t="s">
        <v>19</v>
      </c>
      <c r="V3359" s="25" t="str">
        <f>VLOOKUP(P3359,'Customer List'!B:C,2,)</f>
        <v>Gujrat</v>
      </c>
      <c r="W3359" s="43"/>
      <c r="X3359" s="34" t="str">
        <f t="shared" si="553"/>
        <v/>
      </c>
      <c r="Y3359" s="25" t="str">
        <f t="shared" si="548"/>
        <v/>
      </c>
      <c r="Z3359" s="25" t="str">
        <f t="shared" si="549"/>
        <v>Saturday</v>
      </c>
      <c r="AA3359" s="25" t="str">
        <f t="shared" si="550"/>
        <v/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45"/>
        <v>3356</v>
      </c>
      <c r="B3360" s="25" t="s">
        <v>4860</v>
      </c>
      <c r="C3360" s="34">
        <v>45933</v>
      </c>
      <c r="D3360" s="34">
        <v>45938</v>
      </c>
      <c r="E3360" s="8">
        <v>311.5</v>
      </c>
      <c r="F3360" s="8">
        <f t="shared" si="551"/>
        <v>27412</v>
      </c>
      <c r="G3360" s="41">
        <f t="shared" si="552"/>
        <v>54824</v>
      </c>
      <c r="H3360" s="25">
        <v>403504</v>
      </c>
      <c r="I3360" s="25" t="s">
        <v>4823</v>
      </c>
      <c r="J3360" s="25">
        <v>2</v>
      </c>
      <c r="K3360" s="25">
        <v>2</v>
      </c>
      <c r="L3360" s="25">
        <f t="shared" si="546"/>
        <v>0</v>
      </c>
      <c r="M3360" s="25"/>
      <c r="N3360" s="34">
        <v>45941</v>
      </c>
      <c r="O3360" s="41"/>
      <c r="P3360" s="25" t="s">
        <v>2178</v>
      </c>
      <c r="Q3360" s="25">
        <v>58156842866</v>
      </c>
      <c r="R3360" s="25"/>
      <c r="S3360" s="3">
        <v>4</v>
      </c>
      <c r="T3360" s="42"/>
      <c r="U3360" s="25" t="s">
        <v>19</v>
      </c>
      <c r="V3360" s="25" t="str">
        <f>VLOOKUP(P3360,'Customer List'!B:C,2,)</f>
        <v>Gujrat</v>
      </c>
      <c r="W3360" s="43"/>
      <c r="X3360" s="34" t="str">
        <f t="shared" si="553"/>
        <v/>
      </c>
      <c r="Y3360" s="25" t="str">
        <f t="shared" si="548"/>
        <v/>
      </c>
      <c r="Z3360" s="25" t="str">
        <f t="shared" si="549"/>
        <v>Saturday</v>
      </c>
      <c r="AA3360" s="25" t="str">
        <f t="shared" si="550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45"/>
        <v>3357</v>
      </c>
      <c r="B3361" s="25" t="s">
        <v>4860</v>
      </c>
      <c r="C3361" s="34">
        <v>45933</v>
      </c>
      <c r="D3361" s="34">
        <v>45938</v>
      </c>
      <c r="E3361" s="8">
        <v>82.6</v>
      </c>
      <c r="F3361" s="8">
        <f t="shared" si="551"/>
        <v>7268.7999999999993</v>
      </c>
      <c r="G3361" s="41">
        <f t="shared" si="552"/>
        <v>7268.7999999999993</v>
      </c>
      <c r="H3361" s="25">
        <v>405202</v>
      </c>
      <c r="I3361" s="25" t="s">
        <v>4824</v>
      </c>
      <c r="J3361" s="25">
        <v>1</v>
      </c>
      <c r="K3361" s="25">
        <v>1</v>
      </c>
      <c r="L3361" s="25">
        <f t="shared" si="546"/>
        <v>0</v>
      </c>
      <c r="M3361" s="25"/>
      <c r="N3361" s="34">
        <v>45941</v>
      </c>
      <c r="O3361" s="41"/>
      <c r="P3361" s="25" t="s">
        <v>622</v>
      </c>
      <c r="Q3361" s="25">
        <v>58156809782</v>
      </c>
      <c r="R3361" s="25"/>
      <c r="S3361" s="3">
        <v>4</v>
      </c>
      <c r="T3361" s="42"/>
      <c r="U3361" s="25" t="s">
        <v>19</v>
      </c>
      <c r="V3361" s="25" t="str">
        <f>VLOOKUP(P3361,'Customer List'!B:C,2,)</f>
        <v>Hyderabad</v>
      </c>
      <c r="W3361" s="43"/>
      <c r="X3361" s="34" t="str">
        <f t="shared" si="553"/>
        <v/>
      </c>
      <c r="Y3361" s="25" t="str">
        <f t="shared" si="548"/>
        <v/>
      </c>
      <c r="Z3361" s="25" t="str">
        <f t="shared" si="549"/>
        <v>Saturday</v>
      </c>
      <c r="AA3361" s="25" t="str">
        <f t="shared" si="550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45"/>
        <v>3358</v>
      </c>
      <c r="B3362" s="25" t="s">
        <v>4860</v>
      </c>
      <c r="C3362" s="34">
        <v>45933</v>
      </c>
      <c r="D3362" s="34">
        <v>45938</v>
      </c>
      <c r="E3362" s="8">
        <v>127.4</v>
      </c>
      <c r="F3362" s="8">
        <f t="shared" si="551"/>
        <v>11211.2</v>
      </c>
      <c r="G3362" s="41">
        <f t="shared" si="552"/>
        <v>11211.2</v>
      </c>
      <c r="H3362" s="25">
        <v>405301</v>
      </c>
      <c r="I3362" s="25" t="s">
        <v>4825</v>
      </c>
      <c r="J3362" s="25">
        <v>1</v>
      </c>
      <c r="K3362" s="25">
        <v>1</v>
      </c>
      <c r="L3362" s="25">
        <f t="shared" si="546"/>
        <v>0</v>
      </c>
      <c r="M3362" s="25"/>
      <c r="N3362" s="34">
        <v>45941</v>
      </c>
      <c r="O3362" s="41"/>
      <c r="P3362" s="25" t="s">
        <v>618</v>
      </c>
      <c r="Q3362" s="25">
        <v>58156839753</v>
      </c>
      <c r="R3362" s="25"/>
      <c r="S3362" s="3">
        <v>4</v>
      </c>
      <c r="T3362" s="42"/>
      <c r="U3362" s="25" t="s">
        <v>19</v>
      </c>
      <c r="V3362" s="25" t="str">
        <f>VLOOKUP(P3362,'Customer List'!B:C,2,)</f>
        <v>Bhuvneshwar</v>
      </c>
      <c r="W3362" s="43"/>
      <c r="X3362" s="34" t="str">
        <f t="shared" si="553"/>
        <v/>
      </c>
      <c r="Y3362" s="25" t="str">
        <f t="shared" si="548"/>
        <v/>
      </c>
      <c r="Z3362" s="25" t="str">
        <f t="shared" si="549"/>
        <v>Saturday</v>
      </c>
      <c r="AA3362" s="25" t="str">
        <f t="shared" si="550"/>
        <v/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45"/>
        <v>3359</v>
      </c>
      <c r="B3363" s="25" t="s">
        <v>4860</v>
      </c>
      <c r="C3363" s="34">
        <v>45933</v>
      </c>
      <c r="D3363" s="34">
        <v>45938</v>
      </c>
      <c r="E3363" s="8">
        <v>153</v>
      </c>
      <c r="F3363" s="8">
        <f t="shared" si="551"/>
        <v>13464</v>
      </c>
      <c r="G3363" s="41">
        <f t="shared" si="552"/>
        <v>26928</v>
      </c>
      <c r="H3363" s="25">
        <v>405317</v>
      </c>
      <c r="I3363" s="25" t="s">
        <v>4825</v>
      </c>
      <c r="J3363" s="25">
        <v>2</v>
      </c>
      <c r="K3363" s="25">
        <v>2</v>
      </c>
      <c r="L3363" s="25">
        <f t="shared" si="546"/>
        <v>0</v>
      </c>
      <c r="M3363" s="25"/>
      <c r="N3363" s="34">
        <v>45941</v>
      </c>
      <c r="O3363" s="41"/>
      <c r="P3363" s="25" t="s">
        <v>4859</v>
      </c>
      <c r="Q3363" s="25">
        <v>58156808990</v>
      </c>
      <c r="R3363" s="25"/>
      <c r="S3363" s="3">
        <v>4</v>
      </c>
      <c r="T3363" s="42"/>
      <c r="U3363" s="25" t="s">
        <v>19</v>
      </c>
      <c r="V3363" s="25" t="str">
        <f>VLOOKUP(P3363,'Customer List'!B:C,2,)</f>
        <v>Mumbai</v>
      </c>
      <c r="W3363" s="43"/>
      <c r="X3363" s="34" t="str">
        <f t="shared" si="553"/>
        <v/>
      </c>
      <c r="Y3363" s="25" t="str">
        <f t="shared" si="548"/>
        <v/>
      </c>
      <c r="Z3363" s="25" t="str">
        <f t="shared" si="549"/>
        <v>Saturday</v>
      </c>
      <c r="AA3363" s="25" t="str">
        <f t="shared" si="550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45"/>
        <v>3360</v>
      </c>
      <c r="B3364" s="25" t="s">
        <v>4860</v>
      </c>
      <c r="C3364" s="34">
        <v>45933</v>
      </c>
      <c r="D3364" s="34">
        <v>45938</v>
      </c>
      <c r="E3364" s="8">
        <v>58.1</v>
      </c>
      <c r="F3364" s="8">
        <f t="shared" si="551"/>
        <v>5112.8</v>
      </c>
      <c r="G3364" s="41">
        <f t="shared" si="552"/>
        <v>5112.8</v>
      </c>
      <c r="H3364" s="25">
        <v>406403</v>
      </c>
      <c r="I3364" s="25" t="s">
        <v>4826</v>
      </c>
      <c r="J3364" s="25">
        <v>1</v>
      </c>
      <c r="K3364" s="25">
        <v>1</v>
      </c>
      <c r="L3364" s="25">
        <f t="shared" si="546"/>
        <v>0</v>
      </c>
      <c r="M3364" s="25" t="s">
        <v>4992</v>
      </c>
      <c r="N3364" s="34">
        <v>45940</v>
      </c>
      <c r="O3364" s="41">
        <v>9641.25</v>
      </c>
      <c r="P3364" s="25" t="s">
        <v>620</v>
      </c>
      <c r="Q3364" s="25" t="s">
        <v>637</v>
      </c>
      <c r="R3364" s="25" t="s">
        <v>638</v>
      </c>
      <c r="S3364" s="3">
        <v>4</v>
      </c>
      <c r="T3364" s="42"/>
      <c r="U3364" s="25" t="s">
        <v>19</v>
      </c>
      <c r="V3364" s="25" t="str">
        <f>VLOOKUP(P3364,'Customer List'!B:C,2,)</f>
        <v>Delhi</v>
      </c>
      <c r="W3364" s="43"/>
      <c r="X3364" s="34">
        <f t="shared" si="553"/>
        <v>45940</v>
      </c>
      <c r="Y3364" s="25">
        <f t="shared" si="548"/>
        <v>0</v>
      </c>
      <c r="Z3364" s="25" t="str">
        <f t="shared" si="549"/>
        <v>Friday</v>
      </c>
      <c r="AA3364" s="25" t="str">
        <f t="shared" si="550"/>
        <v>Friday</v>
      </c>
      <c r="AB3364" s="25" t="str">
        <f>VLOOKUP(U3364,'Currency Sheet'!A:C,3,)</f>
        <v>DOLLAR</v>
      </c>
      <c r="AC3364" s="54" t="str">
        <f>VLOOKUP(P3364,'Customer List'!B:D,3,)</f>
        <v>Local</v>
      </c>
    </row>
    <row r="3365" spans="1:29" x14ac:dyDescent="0.25">
      <c r="A3365" s="25">
        <f t="shared" si="545"/>
        <v>3361</v>
      </c>
      <c r="B3365" s="25" t="s">
        <v>4860</v>
      </c>
      <c r="C3365" s="34">
        <v>45933</v>
      </c>
      <c r="D3365" s="34">
        <v>45938</v>
      </c>
      <c r="E3365" s="8">
        <v>72.8</v>
      </c>
      <c r="F3365" s="8">
        <f t="shared" si="551"/>
        <v>6406.4</v>
      </c>
      <c r="G3365" s="41">
        <f t="shared" si="552"/>
        <v>6406.4</v>
      </c>
      <c r="H3365" s="25">
        <v>406421</v>
      </c>
      <c r="I3365" s="25" t="s">
        <v>4826</v>
      </c>
      <c r="J3365" s="25">
        <v>1</v>
      </c>
      <c r="K3365" s="25">
        <v>1</v>
      </c>
      <c r="L3365" s="25">
        <f t="shared" si="546"/>
        <v>0</v>
      </c>
      <c r="M3365" s="25" t="s">
        <v>4992</v>
      </c>
      <c r="N3365" s="34">
        <v>45940</v>
      </c>
      <c r="O3365" s="41">
        <v>12090</v>
      </c>
      <c r="P3365" s="25" t="s">
        <v>620</v>
      </c>
      <c r="Q3365" s="25" t="s">
        <v>637</v>
      </c>
      <c r="R3365" s="25" t="s">
        <v>638</v>
      </c>
      <c r="S3365" s="3">
        <v>4</v>
      </c>
      <c r="T3365" s="42"/>
      <c r="U3365" s="25" t="s">
        <v>19</v>
      </c>
      <c r="V3365" s="25" t="str">
        <f>VLOOKUP(P3365,'Customer List'!B:C,2,)</f>
        <v>Delhi</v>
      </c>
      <c r="W3365" s="43"/>
      <c r="X3365" s="34">
        <f>IF(OR(R3365 = "PRIYANKA MADAM", R3365 = "DEEPAK"), N3365, "")</f>
        <v>45940</v>
      </c>
      <c r="Y3365" s="25">
        <f t="shared" si="548"/>
        <v>0</v>
      </c>
      <c r="Z3365" s="25" t="str">
        <f t="shared" si="549"/>
        <v>Friday</v>
      </c>
      <c r="AA3365" s="25" t="str">
        <f t="shared" si="550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45"/>
        <v>3362</v>
      </c>
      <c r="B3366" s="25" t="s">
        <v>4860</v>
      </c>
      <c r="C3366" s="34">
        <v>45933</v>
      </c>
      <c r="D3366" s="34">
        <v>45938</v>
      </c>
      <c r="E3366" s="8">
        <v>111.3</v>
      </c>
      <c r="F3366" s="8">
        <f t="shared" si="551"/>
        <v>9794.4</v>
      </c>
      <c r="G3366" s="41">
        <f t="shared" si="552"/>
        <v>9794.4</v>
      </c>
      <c r="H3366" s="25">
        <v>406502</v>
      </c>
      <c r="I3366" s="25" t="s">
        <v>4827</v>
      </c>
      <c r="J3366" s="25">
        <v>1</v>
      </c>
      <c r="K3366" s="25"/>
      <c r="L3366" s="25">
        <f t="shared" si="546"/>
        <v>1</v>
      </c>
      <c r="M3366" s="25"/>
      <c r="N3366" s="34"/>
      <c r="O3366" s="41"/>
      <c r="P3366" s="25" t="s">
        <v>882</v>
      </c>
      <c r="Q3366" s="25"/>
      <c r="R3366" s="25"/>
      <c r="S3366" s="3">
        <v>4</v>
      </c>
      <c r="T3366" s="42"/>
      <c r="U3366" s="25" t="s">
        <v>19</v>
      </c>
      <c r="V3366" s="25" t="str">
        <f>VLOOKUP(P3366,'Customer List'!B:C,2,)</f>
        <v>Mumbai</v>
      </c>
      <c r="W3366" s="43"/>
      <c r="X3366" s="34" t="str">
        <f t="shared" ref="X3366:X3412" si="554">IF(OR(R3366 = "PRIYANKA MADAM", R3366 = "DEEPAK", R3366 = "PORTER"),N3366,"")</f>
        <v/>
      </c>
      <c r="Y3366" s="25" t="str">
        <f t="shared" si="548"/>
        <v/>
      </c>
      <c r="Z3366" s="25" t="str">
        <f t="shared" si="549"/>
        <v/>
      </c>
      <c r="AA3366" s="25" t="str">
        <f t="shared" si="550"/>
        <v/>
      </c>
      <c r="AB3366" s="25" t="str">
        <f>VLOOKUP(U3366,'Currency Sheet'!A:C,3,)</f>
        <v>DOLLAR</v>
      </c>
      <c r="AC3366" s="54" t="str">
        <f>VLOOKUP(P3366,'Customer List'!B:D,3,)</f>
        <v>OutStation</v>
      </c>
    </row>
    <row r="3367" spans="1:29" x14ac:dyDescent="0.25">
      <c r="A3367" s="25">
        <f t="shared" si="545"/>
        <v>3363</v>
      </c>
      <c r="B3367" s="25" t="s">
        <v>4860</v>
      </c>
      <c r="C3367" s="34">
        <v>45933</v>
      </c>
      <c r="D3367" s="34">
        <v>45938</v>
      </c>
      <c r="E3367" s="8">
        <v>119.7</v>
      </c>
      <c r="F3367" s="8">
        <f t="shared" si="551"/>
        <v>10533.6</v>
      </c>
      <c r="G3367" s="41">
        <f t="shared" si="552"/>
        <v>10533.6</v>
      </c>
      <c r="H3367" s="25">
        <v>406602</v>
      </c>
      <c r="I3367" s="25" t="s">
        <v>4828</v>
      </c>
      <c r="J3367" s="25">
        <v>1</v>
      </c>
      <c r="K3367" s="25"/>
      <c r="L3367" s="25">
        <f t="shared" si="546"/>
        <v>1</v>
      </c>
      <c r="M3367" s="25"/>
      <c r="N3367" s="34"/>
      <c r="O3367" s="41"/>
      <c r="P3367" s="25" t="s">
        <v>882</v>
      </c>
      <c r="Q3367" s="25"/>
      <c r="R3367" s="25"/>
      <c r="S3367" s="3">
        <v>4</v>
      </c>
      <c r="T3367" s="42"/>
      <c r="U3367" s="25" t="s">
        <v>19</v>
      </c>
      <c r="V3367" s="25" t="str">
        <f>VLOOKUP(P3367,'Customer List'!B:C,2,)</f>
        <v>Mumbai</v>
      </c>
      <c r="W3367" s="43"/>
      <c r="X3367" s="34" t="str">
        <f t="shared" si="554"/>
        <v/>
      </c>
      <c r="Y3367" s="25" t="str">
        <f t="shared" si="548"/>
        <v/>
      </c>
      <c r="Z3367" s="25" t="str">
        <f t="shared" si="549"/>
        <v/>
      </c>
      <c r="AA3367" s="25" t="str">
        <f t="shared" si="550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45"/>
        <v>3364</v>
      </c>
      <c r="B3368" s="25" t="s">
        <v>4860</v>
      </c>
      <c r="C3368" s="34">
        <v>45933</v>
      </c>
      <c r="D3368" s="34">
        <v>45938</v>
      </c>
      <c r="E3368" s="8">
        <v>119.7</v>
      </c>
      <c r="F3368" s="8">
        <f t="shared" si="551"/>
        <v>10533.6</v>
      </c>
      <c r="G3368" s="41">
        <f t="shared" si="552"/>
        <v>10533.6</v>
      </c>
      <c r="H3368" s="25">
        <v>406702</v>
      </c>
      <c r="I3368" s="25" t="s">
        <v>4829</v>
      </c>
      <c r="J3368" s="25">
        <v>1</v>
      </c>
      <c r="K3368" s="25"/>
      <c r="L3368" s="25">
        <f t="shared" si="546"/>
        <v>1</v>
      </c>
      <c r="M3368" s="25"/>
      <c r="N3368" s="34"/>
      <c r="O3368" s="41"/>
      <c r="P3368" s="25" t="s">
        <v>882</v>
      </c>
      <c r="Q3368" s="25"/>
      <c r="R3368" s="25"/>
      <c r="S3368" s="3">
        <v>4</v>
      </c>
      <c r="T3368" s="42"/>
      <c r="U3368" s="25" t="s">
        <v>19</v>
      </c>
      <c r="V3368" s="25" t="str">
        <f>VLOOKUP(P3368,'Customer List'!B:C,2,)</f>
        <v>Mumbai</v>
      </c>
      <c r="W3368" s="43"/>
      <c r="X3368" s="34" t="str">
        <f t="shared" si="554"/>
        <v/>
      </c>
      <c r="Y3368" s="25" t="str">
        <f t="shared" si="548"/>
        <v/>
      </c>
      <c r="Z3368" s="25" t="str">
        <f t="shared" si="549"/>
        <v/>
      </c>
      <c r="AA3368" s="25" t="str">
        <f t="shared" si="550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45"/>
        <v>3365</v>
      </c>
      <c r="B3369" s="25" t="s">
        <v>4860</v>
      </c>
      <c r="C3369" s="34">
        <v>45933</v>
      </c>
      <c r="D3369" s="34">
        <v>45938</v>
      </c>
      <c r="E3369" s="8">
        <v>119.7</v>
      </c>
      <c r="F3369" s="8">
        <f t="shared" si="551"/>
        <v>10533.6</v>
      </c>
      <c r="G3369" s="41">
        <f t="shared" si="552"/>
        <v>10533.6</v>
      </c>
      <c r="H3369" s="25">
        <v>406802</v>
      </c>
      <c r="I3369" s="25" t="s">
        <v>4830</v>
      </c>
      <c r="J3369" s="25">
        <v>1</v>
      </c>
      <c r="K3369" s="25"/>
      <c r="L3369" s="25">
        <f t="shared" si="546"/>
        <v>1</v>
      </c>
      <c r="M3369" s="25"/>
      <c r="N3369" s="34"/>
      <c r="O3369" s="41"/>
      <c r="P3369" s="25" t="s">
        <v>882</v>
      </c>
      <c r="Q3369" s="25"/>
      <c r="R3369" s="25"/>
      <c r="S3369" s="3">
        <v>4</v>
      </c>
      <c r="T3369" s="42"/>
      <c r="U3369" s="25" t="s">
        <v>19</v>
      </c>
      <c r="V3369" s="25" t="str">
        <f>VLOOKUP(P3369,'Customer List'!B:C,2,)</f>
        <v>Mumbai</v>
      </c>
      <c r="W3369" s="43"/>
      <c r="X3369" s="34" t="str">
        <f t="shared" si="554"/>
        <v/>
      </c>
      <c r="Y3369" s="25" t="str">
        <f t="shared" si="548"/>
        <v/>
      </c>
      <c r="Z3369" s="25" t="str">
        <f t="shared" si="549"/>
        <v/>
      </c>
      <c r="AA3369" s="25" t="str">
        <f t="shared" si="550"/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45"/>
        <v>3366</v>
      </c>
      <c r="B3370" s="25" t="s">
        <v>4860</v>
      </c>
      <c r="C3370" s="34">
        <v>45933</v>
      </c>
      <c r="D3370" s="34">
        <v>45938</v>
      </c>
      <c r="E3370" s="8">
        <v>119.7</v>
      </c>
      <c r="F3370" s="8">
        <f t="shared" si="551"/>
        <v>10533.6</v>
      </c>
      <c r="G3370" s="41">
        <f t="shared" si="552"/>
        <v>10533.6</v>
      </c>
      <c r="H3370" s="25">
        <v>406902</v>
      </c>
      <c r="I3370" s="25" t="s">
        <v>4831</v>
      </c>
      <c r="J3370" s="25">
        <v>1</v>
      </c>
      <c r="K3370" s="25"/>
      <c r="L3370" s="25">
        <f t="shared" si="546"/>
        <v>1</v>
      </c>
      <c r="M3370" s="25"/>
      <c r="N3370" s="34"/>
      <c r="O3370" s="41"/>
      <c r="P3370" s="25" t="s">
        <v>882</v>
      </c>
      <c r="Q3370" s="25"/>
      <c r="R3370" s="25"/>
      <c r="S3370" s="3">
        <v>4</v>
      </c>
      <c r="T3370" s="42"/>
      <c r="U3370" s="25" t="s">
        <v>19</v>
      </c>
      <c r="V3370" s="25" t="str">
        <f>VLOOKUP(P3370,'Customer List'!B:C,2,)</f>
        <v>Mumbai</v>
      </c>
      <c r="W3370" s="43"/>
      <c r="X3370" s="34" t="str">
        <f t="shared" si="554"/>
        <v/>
      </c>
      <c r="Y3370" s="25" t="str">
        <f t="shared" si="548"/>
        <v/>
      </c>
      <c r="Z3370" s="25" t="str">
        <f t="shared" si="549"/>
        <v/>
      </c>
      <c r="AA3370" s="25" t="str">
        <f t="shared" si="550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si="545"/>
        <v>3367</v>
      </c>
      <c r="B3371" s="25" t="s">
        <v>4860</v>
      </c>
      <c r="C3371" s="34">
        <v>45933</v>
      </c>
      <c r="D3371" s="34">
        <v>45938</v>
      </c>
      <c r="E3371" s="8">
        <v>119.7</v>
      </c>
      <c r="F3371" s="8">
        <f t="shared" si="551"/>
        <v>10533.6</v>
      </c>
      <c r="G3371" s="41">
        <f t="shared" si="552"/>
        <v>10533.6</v>
      </c>
      <c r="H3371" s="25">
        <v>407002</v>
      </c>
      <c r="I3371" s="25" t="s">
        <v>4832</v>
      </c>
      <c r="J3371" s="25">
        <v>1</v>
      </c>
      <c r="K3371" s="25"/>
      <c r="L3371" s="25">
        <f t="shared" si="546"/>
        <v>1</v>
      </c>
      <c r="M3371" s="25"/>
      <c r="N3371" s="34"/>
      <c r="O3371" s="41"/>
      <c r="P3371" s="25" t="s">
        <v>882</v>
      </c>
      <c r="Q3371" s="25"/>
      <c r="R3371" s="25"/>
      <c r="S3371" s="3">
        <v>4</v>
      </c>
      <c r="T3371" s="42"/>
      <c r="U3371" s="25" t="s">
        <v>19</v>
      </c>
      <c r="V3371" s="25" t="str">
        <f>VLOOKUP(P3371,'Customer List'!B:C,2,)</f>
        <v>Mumbai</v>
      </c>
      <c r="W3371" s="43"/>
      <c r="X3371" s="34" t="str">
        <f t="shared" si="554"/>
        <v/>
      </c>
      <c r="Y3371" s="25" t="str">
        <f t="shared" si="548"/>
        <v/>
      </c>
      <c r="Z3371" s="25" t="str">
        <f t="shared" si="549"/>
        <v/>
      </c>
      <c r="AA3371" s="25" t="str">
        <f t="shared" si="550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45"/>
        <v>3368</v>
      </c>
      <c r="B3372" s="25" t="s">
        <v>4860</v>
      </c>
      <c r="C3372" s="34">
        <v>45933</v>
      </c>
      <c r="D3372" s="34">
        <v>45938</v>
      </c>
      <c r="E3372" s="8">
        <v>119.7</v>
      </c>
      <c r="F3372" s="8">
        <f t="shared" si="551"/>
        <v>10533.6</v>
      </c>
      <c r="G3372" s="41">
        <f t="shared" si="552"/>
        <v>10533.6</v>
      </c>
      <c r="H3372" s="25">
        <v>407102</v>
      </c>
      <c r="I3372" s="25" t="s">
        <v>4833</v>
      </c>
      <c r="J3372" s="25">
        <v>1</v>
      </c>
      <c r="K3372" s="25"/>
      <c r="L3372" s="25">
        <f t="shared" si="546"/>
        <v>1</v>
      </c>
      <c r="M3372" s="25"/>
      <c r="N3372" s="34"/>
      <c r="O3372" s="41"/>
      <c r="P3372" s="25" t="s">
        <v>882</v>
      </c>
      <c r="Q3372" s="25"/>
      <c r="R3372" s="25"/>
      <c r="S3372" s="3">
        <v>4</v>
      </c>
      <c r="T3372" s="42"/>
      <c r="U3372" s="25" t="s">
        <v>19</v>
      </c>
      <c r="V3372" s="25" t="str">
        <f>VLOOKUP(P3372,'Customer List'!B:C,2,)</f>
        <v>Mumbai</v>
      </c>
      <c r="W3372" s="43"/>
      <c r="X3372" s="34" t="str">
        <f t="shared" si="554"/>
        <v/>
      </c>
      <c r="Y3372" s="25" t="str">
        <f t="shared" si="548"/>
        <v/>
      </c>
      <c r="Z3372" s="25" t="str">
        <f t="shared" si="549"/>
        <v/>
      </c>
      <c r="AA3372" s="25" t="str">
        <f t="shared" si="550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45"/>
        <v>3369</v>
      </c>
      <c r="B3373" s="25" t="s">
        <v>4860</v>
      </c>
      <c r="C3373" s="34">
        <v>45933</v>
      </c>
      <c r="D3373" s="34">
        <v>45938</v>
      </c>
      <c r="E3373" s="8">
        <v>149.80000000000001</v>
      </c>
      <c r="F3373" s="8">
        <f t="shared" si="551"/>
        <v>13182.400000000001</v>
      </c>
      <c r="G3373" s="41">
        <f t="shared" si="552"/>
        <v>13182.400000000001</v>
      </c>
      <c r="H3373" s="25">
        <v>410504</v>
      </c>
      <c r="I3373" s="25" t="s">
        <v>4834</v>
      </c>
      <c r="J3373" s="25">
        <v>1</v>
      </c>
      <c r="K3373" s="25">
        <v>1</v>
      </c>
      <c r="L3373" s="25">
        <f t="shared" si="546"/>
        <v>0</v>
      </c>
      <c r="M3373" s="25"/>
      <c r="N3373" s="34">
        <v>45941</v>
      </c>
      <c r="O3373" s="41"/>
      <c r="P3373" s="25" t="s">
        <v>631</v>
      </c>
      <c r="Q3373" s="25">
        <v>58156812615</v>
      </c>
      <c r="R3373" s="25"/>
      <c r="S3373" s="3">
        <v>4</v>
      </c>
      <c r="T3373" s="42"/>
      <c r="U3373" s="25" t="s">
        <v>19</v>
      </c>
      <c r="V3373" s="25" t="str">
        <f>VLOOKUP(P3373,'Customer List'!B:C,2,)</f>
        <v>Telangana</v>
      </c>
      <c r="W3373" s="43"/>
      <c r="X3373" s="34" t="str">
        <f t="shared" si="554"/>
        <v/>
      </c>
      <c r="Y3373" s="25" t="str">
        <f t="shared" si="548"/>
        <v/>
      </c>
      <c r="Z3373" s="25" t="str">
        <f t="shared" si="549"/>
        <v>Saturday</v>
      </c>
      <c r="AA3373" s="25" t="str">
        <f t="shared" si="550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ref="A3374:A3414" si="555">A3373+1</f>
        <v>3370</v>
      </c>
      <c r="B3374" s="25" t="s">
        <v>4860</v>
      </c>
      <c r="C3374" s="34">
        <v>45933</v>
      </c>
      <c r="D3374" s="34">
        <v>45938</v>
      </c>
      <c r="E3374" s="8">
        <v>21</v>
      </c>
      <c r="F3374" s="8">
        <f t="shared" si="551"/>
        <v>1848</v>
      </c>
      <c r="G3374" s="41">
        <f t="shared" si="552"/>
        <v>1848</v>
      </c>
      <c r="H3374" s="25">
        <v>420403</v>
      </c>
      <c r="I3374" s="25" t="s">
        <v>15</v>
      </c>
      <c r="J3374" s="25">
        <v>1</v>
      </c>
      <c r="K3374" s="25">
        <v>1</v>
      </c>
      <c r="L3374" s="25">
        <f t="shared" ref="L3374:L3414" si="556">J3374-K3374</f>
        <v>0</v>
      </c>
      <c r="M3374" s="25"/>
      <c r="N3374" s="34">
        <v>45941</v>
      </c>
      <c r="O3374" s="41"/>
      <c r="P3374" s="25" t="s">
        <v>622</v>
      </c>
      <c r="Q3374" s="25">
        <v>58156809782</v>
      </c>
      <c r="R3374" s="25"/>
      <c r="S3374" s="3">
        <v>4</v>
      </c>
      <c r="T3374" s="42"/>
      <c r="U3374" s="25" t="s">
        <v>19</v>
      </c>
      <c r="V3374" s="25" t="str">
        <f>VLOOKUP(P3374,'Customer List'!B:C,2,)</f>
        <v>Hyderabad</v>
      </c>
      <c r="W3374" s="43"/>
      <c r="X3374" s="34" t="str">
        <f t="shared" si="554"/>
        <v/>
      </c>
      <c r="Y3374" s="25" t="str">
        <f t="shared" si="548"/>
        <v/>
      </c>
      <c r="Z3374" s="25" t="str">
        <f t="shared" si="549"/>
        <v>Saturday</v>
      </c>
      <c r="AA3374" s="25" t="str">
        <f t="shared" si="550"/>
        <v/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55"/>
        <v>3371</v>
      </c>
      <c r="B3375" s="25" t="s">
        <v>4860</v>
      </c>
      <c r="C3375" s="34">
        <v>45933</v>
      </c>
      <c r="D3375" s="34">
        <v>45938</v>
      </c>
      <c r="E3375" s="8">
        <v>41.3</v>
      </c>
      <c r="F3375" s="8">
        <f t="shared" si="551"/>
        <v>3634.3999999999996</v>
      </c>
      <c r="G3375" s="41">
        <f t="shared" si="552"/>
        <v>18172</v>
      </c>
      <c r="H3375" s="25">
        <v>420404</v>
      </c>
      <c r="I3375" s="25" t="s">
        <v>15</v>
      </c>
      <c r="J3375" s="25">
        <v>5</v>
      </c>
      <c r="K3375" s="25">
        <v>5</v>
      </c>
      <c r="L3375" s="25">
        <f t="shared" si="556"/>
        <v>0</v>
      </c>
      <c r="M3375" s="25"/>
      <c r="N3375" s="34">
        <v>45941</v>
      </c>
      <c r="O3375" s="41"/>
      <c r="P3375" s="25" t="s">
        <v>2178</v>
      </c>
      <c r="Q3375" s="25">
        <v>58156842866</v>
      </c>
      <c r="R3375" s="25"/>
      <c r="S3375" s="3">
        <v>4</v>
      </c>
      <c r="T3375" s="42"/>
      <c r="U3375" s="25" t="s">
        <v>19</v>
      </c>
      <c r="V3375" s="25" t="str">
        <f>VLOOKUP(P3375,'Customer List'!B:C,2,)</f>
        <v>Gujrat</v>
      </c>
      <c r="W3375" s="43"/>
      <c r="X3375" s="34" t="str">
        <f t="shared" si="554"/>
        <v/>
      </c>
      <c r="Y3375" s="25" t="str">
        <f t="shared" si="548"/>
        <v/>
      </c>
      <c r="Z3375" s="25" t="str">
        <f t="shared" si="549"/>
        <v>Saturday</v>
      </c>
      <c r="AA3375" s="25" t="str">
        <f t="shared" si="550"/>
        <v/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55"/>
        <v>3372</v>
      </c>
      <c r="B3376" s="25" t="s">
        <v>4860</v>
      </c>
      <c r="C3376" s="34">
        <v>45933</v>
      </c>
      <c r="D3376" s="34">
        <v>45938</v>
      </c>
      <c r="E3376" s="8">
        <v>41.3</v>
      </c>
      <c r="F3376" s="8">
        <f t="shared" si="551"/>
        <v>3634.3999999999996</v>
      </c>
      <c r="G3376" s="41">
        <f t="shared" si="552"/>
        <v>3634.3999999999996</v>
      </c>
      <c r="H3376" s="25">
        <v>420801</v>
      </c>
      <c r="I3376" s="25" t="s">
        <v>1247</v>
      </c>
      <c r="J3376" s="25">
        <v>1</v>
      </c>
      <c r="K3376" s="25">
        <v>1</v>
      </c>
      <c r="L3376" s="25">
        <f t="shared" si="556"/>
        <v>0</v>
      </c>
      <c r="M3376" s="25"/>
      <c r="N3376" s="34">
        <v>45941</v>
      </c>
      <c r="O3376" s="41"/>
      <c r="P3376" s="25" t="s">
        <v>618</v>
      </c>
      <c r="Q3376" s="25">
        <v>58156839753</v>
      </c>
      <c r="R3376" s="25"/>
      <c r="S3376" s="3">
        <v>4</v>
      </c>
      <c r="T3376" s="42"/>
      <c r="U3376" s="25" t="s">
        <v>19</v>
      </c>
      <c r="V3376" s="25" t="str">
        <f>VLOOKUP(P3376,'Customer List'!B:C,2,)</f>
        <v>Bhuvneshwar</v>
      </c>
      <c r="W3376" s="43"/>
      <c r="X3376" s="34" t="str">
        <f t="shared" si="554"/>
        <v/>
      </c>
      <c r="Y3376" s="25" t="str">
        <f t="shared" si="548"/>
        <v/>
      </c>
      <c r="Z3376" s="25" t="str">
        <f t="shared" si="549"/>
        <v>Saturday</v>
      </c>
      <c r="AA3376" s="25" t="str">
        <f t="shared" si="550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55"/>
        <v>3373</v>
      </c>
      <c r="B3377" s="25" t="s">
        <v>4860</v>
      </c>
      <c r="C3377" s="34">
        <v>45933</v>
      </c>
      <c r="D3377" s="34">
        <v>45938</v>
      </c>
      <c r="E3377" s="8">
        <v>41.3</v>
      </c>
      <c r="F3377" s="8">
        <f t="shared" si="551"/>
        <v>3634.3999999999996</v>
      </c>
      <c r="G3377" s="41">
        <f t="shared" si="552"/>
        <v>3634.3999999999996</v>
      </c>
      <c r="H3377" s="25">
        <v>420801</v>
      </c>
      <c r="I3377" s="25" t="s">
        <v>1247</v>
      </c>
      <c r="J3377" s="25">
        <v>1</v>
      </c>
      <c r="K3377" s="25">
        <v>1</v>
      </c>
      <c r="L3377" s="25">
        <f t="shared" si="556"/>
        <v>0</v>
      </c>
      <c r="M3377" s="25"/>
      <c r="N3377" s="34">
        <v>45941</v>
      </c>
      <c r="O3377" s="41"/>
      <c r="P3377" s="25" t="s">
        <v>622</v>
      </c>
      <c r="Q3377" s="25">
        <v>58156809782</v>
      </c>
      <c r="R3377" s="25"/>
      <c r="S3377" s="3">
        <v>4</v>
      </c>
      <c r="T3377" s="42"/>
      <c r="U3377" s="25" t="s">
        <v>19</v>
      </c>
      <c r="V3377" s="25" t="str">
        <f>VLOOKUP(P3377,'Customer List'!B:C,2,)</f>
        <v>Hyderabad</v>
      </c>
      <c r="W3377" s="43"/>
      <c r="X3377" s="34" t="str">
        <f t="shared" si="554"/>
        <v/>
      </c>
      <c r="Y3377" s="25" t="str">
        <f t="shared" si="548"/>
        <v/>
      </c>
      <c r="Z3377" s="25" t="str">
        <f t="shared" si="549"/>
        <v>Saturday</v>
      </c>
      <c r="AA3377" s="25" t="str">
        <f t="shared" si="550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55"/>
        <v>3374</v>
      </c>
      <c r="B3378" s="25" t="s">
        <v>4860</v>
      </c>
      <c r="C3378" s="34">
        <v>45933</v>
      </c>
      <c r="D3378" s="34">
        <v>45938</v>
      </c>
      <c r="E3378" s="8">
        <v>65.8</v>
      </c>
      <c r="F3378" s="8">
        <f t="shared" si="551"/>
        <v>5790.4</v>
      </c>
      <c r="G3378" s="41">
        <f t="shared" si="552"/>
        <v>5790.4</v>
      </c>
      <c r="H3378" s="25">
        <v>421002</v>
      </c>
      <c r="I3378" s="25" t="s">
        <v>4835</v>
      </c>
      <c r="J3378" s="25">
        <v>1</v>
      </c>
      <c r="K3378" s="25">
        <v>1</v>
      </c>
      <c r="L3378" s="25">
        <f t="shared" si="556"/>
        <v>0</v>
      </c>
      <c r="M3378" s="25"/>
      <c r="N3378" s="34">
        <v>45941</v>
      </c>
      <c r="O3378" s="41"/>
      <c r="P3378" s="25" t="s">
        <v>618</v>
      </c>
      <c r="Q3378" s="25">
        <v>58156839753</v>
      </c>
      <c r="R3378" s="25"/>
      <c r="S3378" s="3">
        <v>4</v>
      </c>
      <c r="T3378" s="42"/>
      <c r="U3378" s="25" t="s">
        <v>19</v>
      </c>
      <c r="V3378" s="25" t="str">
        <f>VLOOKUP(P3378,'Customer List'!B:C,2,)</f>
        <v>Bhuvneshwar</v>
      </c>
      <c r="W3378" s="43"/>
      <c r="X3378" s="34" t="str">
        <f t="shared" si="554"/>
        <v/>
      </c>
      <c r="Y3378" s="25" t="str">
        <f t="shared" si="548"/>
        <v/>
      </c>
      <c r="Z3378" s="25" t="str">
        <f t="shared" si="549"/>
        <v>Saturday</v>
      </c>
      <c r="AA3378" s="25" t="str">
        <f t="shared" si="550"/>
        <v/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55"/>
        <v>3375</v>
      </c>
      <c r="B3379" s="25" t="s">
        <v>4860</v>
      </c>
      <c r="C3379" s="34">
        <v>45933</v>
      </c>
      <c r="D3379" s="34">
        <v>45938</v>
      </c>
      <c r="E3379" s="8">
        <v>29.4</v>
      </c>
      <c r="F3379" s="8">
        <f t="shared" si="551"/>
        <v>2587.1999999999998</v>
      </c>
      <c r="G3379" s="41">
        <f t="shared" si="552"/>
        <v>2587.1999999999998</v>
      </c>
      <c r="H3379" s="25">
        <v>421101</v>
      </c>
      <c r="I3379" s="25" t="s">
        <v>4836</v>
      </c>
      <c r="J3379" s="25">
        <v>1</v>
      </c>
      <c r="K3379" s="25">
        <v>1</v>
      </c>
      <c r="L3379" s="25">
        <f t="shared" si="556"/>
        <v>0</v>
      </c>
      <c r="M3379" s="25"/>
      <c r="N3379" s="34">
        <v>45941</v>
      </c>
      <c r="O3379" s="41"/>
      <c r="P3379" s="25" t="s">
        <v>166</v>
      </c>
      <c r="Q3379" s="25">
        <v>58156810375</v>
      </c>
      <c r="R3379" s="25"/>
      <c r="S3379" s="3">
        <v>4</v>
      </c>
      <c r="T3379" s="42"/>
      <c r="U3379" s="25" t="s">
        <v>19</v>
      </c>
      <c r="V3379" s="25" t="str">
        <f>VLOOKUP(P3379,'Customer List'!B:C,2,)</f>
        <v>Lucknow</v>
      </c>
      <c r="W3379" s="43"/>
      <c r="X3379" s="34" t="str">
        <f t="shared" si="554"/>
        <v/>
      </c>
      <c r="Y3379" s="25" t="str">
        <f t="shared" si="548"/>
        <v/>
      </c>
      <c r="Z3379" s="25" t="str">
        <f t="shared" si="549"/>
        <v>Saturday</v>
      </c>
      <c r="AA3379" s="25" t="str">
        <f t="shared" si="550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55"/>
        <v>3376</v>
      </c>
      <c r="B3380" s="25" t="s">
        <v>4860</v>
      </c>
      <c r="C3380" s="34">
        <v>45933</v>
      </c>
      <c r="D3380" s="34">
        <v>45938</v>
      </c>
      <c r="E3380" s="8">
        <v>160.30000000000001</v>
      </c>
      <c r="F3380" s="8">
        <f t="shared" si="551"/>
        <v>14106.400000000001</v>
      </c>
      <c r="G3380" s="41">
        <f t="shared" si="552"/>
        <v>14106.400000000001</v>
      </c>
      <c r="H3380" s="25">
        <v>422302</v>
      </c>
      <c r="I3380" s="25" t="s">
        <v>1508</v>
      </c>
      <c r="J3380" s="25">
        <v>1</v>
      </c>
      <c r="K3380" s="25">
        <v>1</v>
      </c>
      <c r="L3380" s="25">
        <f t="shared" si="556"/>
        <v>0</v>
      </c>
      <c r="M3380" s="25"/>
      <c r="N3380" s="34">
        <v>45941</v>
      </c>
      <c r="O3380" s="41"/>
      <c r="P3380" s="25" t="s">
        <v>2053</v>
      </c>
      <c r="Q3380" s="25">
        <v>58156813050</v>
      </c>
      <c r="R3380" s="25"/>
      <c r="S3380" s="3">
        <v>4</v>
      </c>
      <c r="T3380" s="42"/>
      <c r="U3380" s="25" t="s">
        <v>19</v>
      </c>
      <c r="V3380" s="25" t="str">
        <f>VLOOKUP(P3380,'Customer List'!B:C,2,)</f>
        <v>Banglore</v>
      </c>
      <c r="W3380" s="43"/>
      <c r="X3380" s="34" t="str">
        <f t="shared" si="554"/>
        <v/>
      </c>
      <c r="Y3380" s="25" t="str">
        <f t="shared" si="548"/>
        <v/>
      </c>
      <c r="Z3380" s="25" t="str">
        <f t="shared" si="549"/>
        <v>Saturday</v>
      </c>
      <c r="AA3380" s="25" t="str">
        <f t="shared" si="550"/>
        <v/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55"/>
        <v>3377</v>
      </c>
      <c r="B3381" s="25" t="s">
        <v>4860</v>
      </c>
      <c r="C3381" s="34">
        <v>45933</v>
      </c>
      <c r="D3381" s="34">
        <v>45938</v>
      </c>
      <c r="E3381" s="8">
        <v>53.9</v>
      </c>
      <c r="F3381" s="8">
        <f t="shared" si="551"/>
        <v>4743.2</v>
      </c>
      <c r="G3381" s="41">
        <f t="shared" si="552"/>
        <v>4743.2</v>
      </c>
      <c r="H3381" s="25">
        <v>422501</v>
      </c>
      <c r="I3381" s="25" t="s">
        <v>4837</v>
      </c>
      <c r="J3381" s="25">
        <v>1</v>
      </c>
      <c r="K3381" s="25">
        <v>1</v>
      </c>
      <c r="L3381" s="25">
        <f t="shared" si="556"/>
        <v>0</v>
      </c>
      <c r="M3381" s="25"/>
      <c r="N3381" s="34">
        <v>45941</v>
      </c>
      <c r="O3381" s="41"/>
      <c r="P3381" s="25" t="s">
        <v>618</v>
      </c>
      <c r="Q3381" s="25">
        <v>58156839753</v>
      </c>
      <c r="R3381" s="25"/>
      <c r="S3381" s="3">
        <v>4</v>
      </c>
      <c r="T3381" s="42"/>
      <c r="U3381" s="25" t="s">
        <v>19</v>
      </c>
      <c r="V3381" s="25" t="str">
        <f>VLOOKUP(P3381,'Customer List'!B:C,2,)</f>
        <v>Bhuvneshwar</v>
      </c>
      <c r="W3381" s="43"/>
      <c r="X3381" s="34" t="str">
        <f t="shared" si="554"/>
        <v/>
      </c>
      <c r="Y3381" s="25" t="str">
        <f t="shared" si="548"/>
        <v/>
      </c>
      <c r="Z3381" s="25" t="str">
        <f t="shared" si="549"/>
        <v>Saturday</v>
      </c>
      <c r="AA3381" s="25" t="str">
        <f t="shared" si="550"/>
        <v/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55"/>
        <v>3378</v>
      </c>
      <c r="B3382" s="25" t="s">
        <v>4860</v>
      </c>
      <c r="C3382" s="34">
        <v>45933</v>
      </c>
      <c r="D3382" s="34">
        <v>45938</v>
      </c>
      <c r="E3382" s="8">
        <v>62.3</v>
      </c>
      <c r="F3382" s="8">
        <f t="shared" si="551"/>
        <v>5482.4</v>
      </c>
      <c r="G3382" s="41">
        <f t="shared" si="552"/>
        <v>10964.8</v>
      </c>
      <c r="H3382" s="25">
        <v>423101</v>
      </c>
      <c r="I3382" s="25" t="s">
        <v>1270</v>
      </c>
      <c r="J3382" s="25">
        <v>2</v>
      </c>
      <c r="K3382" s="25">
        <v>2</v>
      </c>
      <c r="L3382" s="25">
        <f t="shared" si="556"/>
        <v>0</v>
      </c>
      <c r="M3382" s="25"/>
      <c r="N3382" s="34">
        <v>45941</v>
      </c>
      <c r="O3382" s="41"/>
      <c r="P3382" s="25" t="s">
        <v>2178</v>
      </c>
      <c r="Q3382" s="25">
        <v>58156842866</v>
      </c>
      <c r="R3382" s="25"/>
      <c r="S3382" s="3">
        <v>-20</v>
      </c>
      <c r="T3382" s="42"/>
      <c r="U3382" s="25" t="s">
        <v>19</v>
      </c>
      <c r="V3382" s="25" t="str">
        <f>VLOOKUP(P3382,'Customer List'!B:C,2,)</f>
        <v>Gujrat</v>
      </c>
      <c r="W3382" s="43"/>
      <c r="X3382" s="34" t="str">
        <f t="shared" si="554"/>
        <v/>
      </c>
      <c r="Y3382" s="25" t="str">
        <f t="shared" si="548"/>
        <v/>
      </c>
      <c r="Z3382" s="25" t="str">
        <f t="shared" si="549"/>
        <v>Saturday</v>
      </c>
      <c r="AA3382" s="25" t="str">
        <f t="shared" si="550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55"/>
        <v>3379</v>
      </c>
      <c r="B3383" s="25" t="s">
        <v>4860</v>
      </c>
      <c r="C3383" s="34">
        <v>45933</v>
      </c>
      <c r="D3383" s="34">
        <v>45938</v>
      </c>
      <c r="E3383" s="8">
        <v>234.5</v>
      </c>
      <c r="F3383" s="8">
        <f t="shared" si="551"/>
        <v>20636</v>
      </c>
      <c r="G3383" s="41">
        <f t="shared" si="552"/>
        <v>20636</v>
      </c>
      <c r="H3383" s="25">
        <v>423108</v>
      </c>
      <c r="I3383" s="25" t="s">
        <v>4838</v>
      </c>
      <c r="J3383" s="25">
        <v>1</v>
      </c>
      <c r="K3383" s="25">
        <v>1</v>
      </c>
      <c r="L3383" s="25">
        <f t="shared" si="556"/>
        <v>0</v>
      </c>
      <c r="M3383" s="25"/>
      <c r="N3383" s="34">
        <v>45941</v>
      </c>
      <c r="O3383" s="41"/>
      <c r="P3383" s="25" t="s">
        <v>618</v>
      </c>
      <c r="Q3383" s="25">
        <v>58156839753</v>
      </c>
      <c r="R3383" s="25"/>
      <c r="S3383" s="3">
        <v>-20</v>
      </c>
      <c r="T3383" s="42"/>
      <c r="U3383" s="25" t="s">
        <v>19</v>
      </c>
      <c r="V3383" s="25" t="str">
        <f>VLOOKUP(P3383,'Customer List'!B:C,2,)</f>
        <v>Bhuvneshwar</v>
      </c>
      <c r="W3383" s="43"/>
      <c r="X3383" s="34" t="str">
        <f t="shared" si="554"/>
        <v/>
      </c>
      <c r="Y3383" s="25" t="str">
        <f t="shared" si="548"/>
        <v/>
      </c>
      <c r="Z3383" s="25" t="str">
        <f t="shared" si="549"/>
        <v>Saturday</v>
      </c>
      <c r="AA3383" s="25" t="str">
        <f t="shared" si="550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55"/>
        <v>3380</v>
      </c>
      <c r="B3384" s="25" t="s">
        <v>4860</v>
      </c>
      <c r="C3384" s="34">
        <v>45933</v>
      </c>
      <c r="D3384" s="34">
        <v>45938</v>
      </c>
      <c r="E3384" s="8">
        <v>58.1</v>
      </c>
      <c r="F3384" s="8">
        <f t="shared" si="551"/>
        <v>5112.8</v>
      </c>
      <c r="G3384" s="41">
        <f t="shared" si="552"/>
        <v>5112.8</v>
      </c>
      <c r="H3384" s="25">
        <v>423113</v>
      </c>
      <c r="I3384" s="25" t="s">
        <v>1509</v>
      </c>
      <c r="J3384" s="25">
        <v>1</v>
      </c>
      <c r="K3384" s="25">
        <v>1</v>
      </c>
      <c r="L3384" s="25">
        <f t="shared" si="556"/>
        <v>0</v>
      </c>
      <c r="M3384" s="25"/>
      <c r="N3384" s="34">
        <v>45941</v>
      </c>
      <c r="O3384" s="41"/>
      <c r="P3384" s="25" t="s">
        <v>618</v>
      </c>
      <c r="Q3384" s="25">
        <v>58156839753</v>
      </c>
      <c r="R3384" s="25"/>
      <c r="S3384" s="3">
        <v>-20</v>
      </c>
      <c r="T3384" s="42"/>
      <c r="U3384" s="25" t="s">
        <v>19</v>
      </c>
      <c r="V3384" s="25" t="str">
        <f>VLOOKUP(P3384,'Customer List'!B:C,2,)</f>
        <v>Bhuvneshwar</v>
      </c>
      <c r="W3384" s="43"/>
      <c r="X3384" s="34" t="str">
        <f t="shared" si="554"/>
        <v/>
      </c>
      <c r="Y3384" s="25" t="str">
        <f t="shared" si="548"/>
        <v/>
      </c>
      <c r="Z3384" s="25" t="str">
        <f t="shared" si="549"/>
        <v>Saturday</v>
      </c>
      <c r="AA3384" s="25" t="str">
        <f t="shared" si="550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55"/>
        <v>3381</v>
      </c>
      <c r="B3385" s="25" t="s">
        <v>4860</v>
      </c>
      <c r="C3385" s="34">
        <v>45933</v>
      </c>
      <c r="D3385" s="34">
        <v>45938</v>
      </c>
      <c r="E3385" s="8">
        <v>246.4</v>
      </c>
      <c r="F3385" s="8">
        <f t="shared" si="551"/>
        <v>21683.200000000001</v>
      </c>
      <c r="G3385" s="41">
        <f t="shared" si="552"/>
        <v>21683.200000000001</v>
      </c>
      <c r="H3385" s="25">
        <v>423117</v>
      </c>
      <c r="I3385" s="25" t="s">
        <v>4839</v>
      </c>
      <c r="J3385" s="25">
        <v>1</v>
      </c>
      <c r="K3385" s="25">
        <v>1</v>
      </c>
      <c r="L3385" s="25">
        <f t="shared" si="556"/>
        <v>0</v>
      </c>
      <c r="M3385" s="25" t="s">
        <v>4890</v>
      </c>
      <c r="N3385" s="34">
        <v>45939</v>
      </c>
      <c r="O3385" s="41">
        <v>33792</v>
      </c>
      <c r="P3385" s="25" t="s">
        <v>209</v>
      </c>
      <c r="Q3385" s="25" t="s">
        <v>1131</v>
      </c>
      <c r="R3385" s="25" t="s">
        <v>1131</v>
      </c>
      <c r="S3385" s="3">
        <v>-20</v>
      </c>
      <c r="T3385" s="42"/>
      <c r="U3385" s="25" t="s">
        <v>19</v>
      </c>
      <c r="V3385" s="25" t="str">
        <f>VLOOKUP(P3385,'Customer List'!B:C,2,)</f>
        <v>Delhi</v>
      </c>
      <c r="W3385" s="43"/>
      <c r="X3385" s="34">
        <f t="shared" si="554"/>
        <v>45939</v>
      </c>
      <c r="Y3385" s="25">
        <f t="shared" si="548"/>
        <v>0</v>
      </c>
      <c r="Z3385" s="25" t="str">
        <f t="shared" si="549"/>
        <v>Thursday</v>
      </c>
      <c r="AA3385" s="25" t="str">
        <f t="shared" si="550"/>
        <v>Thursday</v>
      </c>
      <c r="AB3385" s="25" t="str">
        <f>VLOOKUP(U3385,'Currency Sheet'!A:C,3,)</f>
        <v>DOLLAR</v>
      </c>
      <c r="AC3385" s="54" t="str">
        <f>VLOOKUP(P3385,'Customer List'!B:D,3,)</f>
        <v>Local</v>
      </c>
    </row>
    <row r="3386" spans="1:29" x14ac:dyDescent="0.25">
      <c r="A3386" s="25">
        <f t="shared" si="555"/>
        <v>3382</v>
      </c>
      <c r="B3386" s="25" t="s">
        <v>4860</v>
      </c>
      <c r="C3386" s="34">
        <v>45933</v>
      </c>
      <c r="D3386" s="34">
        <v>45938</v>
      </c>
      <c r="E3386" s="8">
        <v>29.4</v>
      </c>
      <c r="F3386" s="8">
        <f t="shared" si="551"/>
        <v>2587.1999999999998</v>
      </c>
      <c r="G3386" s="41">
        <f t="shared" si="552"/>
        <v>51744</v>
      </c>
      <c r="H3386" s="25">
        <v>423501</v>
      </c>
      <c r="I3386" s="25" t="s">
        <v>2795</v>
      </c>
      <c r="J3386" s="25">
        <v>20</v>
      </c>
      <c r="K3386" s="25">
        <v>20</v>
      </c>
      <c r="L3386" s="25">
        <f t="shared" si="556"/>
        <v>0</v>
      </c>
      <c r="M3386" s="25"/>
      <c r="N3386" s="34">
        <v>45941</v>
      </c>
      <c r="O3386" s="41"/>
      <c r="P3386" s="25" t="s">
        <v>2178</v>
      </c>
      <c r="Q3386" s="25">
        <v>58156842866</v>
      </c>
      <c r="R3386" s="25"/>
      <c r="S3386" s="3" t="s">
        <v>300</v>
      </c>
      <c r="T3386" s="42"/>
      <c r="U3386" s="25" t="s">
        <v>19</v>
      </c>
      <c r="V3386" s="25" t="str">
        <f>VLOOKUP(P3386,'Customer List'!B:C,2,)</f>
        <v>Gujrat</v>
      </c>
      <c r="W3386" s="43"/>
      <c r="X3386" s="34" t="str">
        <f t="shared" si="554"/>
        <v/>
      </c>
      <c r="Y3386" s="25" t="str">
        <f t="shared" si="548"/>
        <v/>
      </c>
      <c r="Z3386" s="25" t="str">
        <f t="shared" si="549"/>
        <v>Saturday</v>
      </c>
      <c r="AA3386" s="25" t="str">
        <f t="shared" si="550"/>
        <v/>
      </c>
      <c r="AB3386" s="25" t="str">
        <f>VLOOKUP(U3386,'Currency Sheet'!A:C,3,)</f>
        <v>DOLLAR</v>
      </c>
      <c r="AC3386" s="54" t="str">
        <f>VLOOKUP(P3386,'Customer List'!B:D,3,)</f>
        <v>OutStation</v>
      </c>
    </row>
    <row r="3387" spans="1:29" x14ac:dyDescent="0.25">
      <c r="A3387" s="25">
        <f t="shared" si="555"/>
        <v>3383</v>
      </c>
      <c r="B3387" s="25" t="s">
        <v>4860</v>
      </c>
      <c r="C3387" s="34">
        <v>45933</v>
      </c>
      <c r="D3387" s="34">
        <v>45938</v>
      </c>
      <c r="E3387" s="8">
        <v>164.5</v>
      </c>
      <c r="F3387" s="8">
        <f t="shared" si="551"/>
        <v>14476</v>
      </c>
      <c r="G3387" s="41">
        <f t="shared" si="552"/>
        <v>14476</v>
      </c>
      <c r="H3387" s="25">
        <v>424602</v>
      </c>
      <c r="I3387" s="25" t="s">
        <v>1245</v>
      </c>
      <c r="J3387" s="25">
        <v>1</v>
      </c>
      <c r="K3387" s="25">
        <v>1</v>
      </c>
      <c r="L3387" s="25">
        <f t="shared" si="556"/>
        <v>0</v>
      </c>
      <c r="M3387" s="25"/>
      <c r="N3387" s="34">
        <v>45941</v>
      </c>
      <c r="O3387" s="41"/>
      <c r="P3387" s="25" t="s">
        <v>618</v>
      </c>
      <c r="Q3387" s="25">
        <v>58156839753</v>
      </c>
      <c r="R3387" s="25"/>
      <c r="S3387" s="3">
        <v>4</v>
      </c>
      <c r="T3387" s="42"/>
      <c r="U3387" s="25" t="s">
        <v>19</v>
      </c>
      <c r="V3387" s="25" t="str">
        <f>VLOOKUP(P3387,'Customer List'!B:C,2,)</f>
        <v>Bhuvneshwar</v>
      </c>
      <c r="W3387" s="43"/>
      <c r="X3387" s="34" t="str">
        <f t="shared" si="554"/>
        <v/>
      </c>
      <c r="Y3387" s="25" t="str">
        <f t="shared" si="548"/>
        <v/>
      </c>
      <c r="Z3387" s="25" t="str">
        <f t="shared" si="549"/>
        <v>Saturday</v>
      </c>
      <c r="AA3387" s="25" t="str">
        <f t="shared" si="550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55"/>
        <v>3384</v>
      </c>
      <c r="B3388" s="25" t="s">
        <v>4860</v>
      </c>
      <c r="C3388" s="34">
        <v>45933</v>
      </c>
      <c r="D3388" s="34">
        <v>45938</v>
      </c>
      <c r="E3388" s="8">
        <v>410.2</v>
      </c>
      <c r="F3388" s="8">
        <f t="shared" si="551"/>
        <v>36097.599999999999</v>
      </c>
      <c r="G3388" s="41">
        <f t="shared" si="552"/>
        <v>36097.599999999999</v>
      </c>
      <c r="H3388" s="25">
        <v>426002</v>
      </c>
      <c r="I3388" s="25" t="s">
        <v>4840</v>
      </c>
      <c r="J3388" s="25">
        <v>1</v>
      </c>
      <c r="K3388" s="25">
        <v>1</v>
      </c>
      <c r="L3388" s="25">
        <f t="shared" si="556"/>
        <v>0</v>
      </c>
      <c r="M3388" s="25"/>
      <c r="N3388" s="34">
        <v>45941</v>
      </c>
      <c r="O3388" s="41"/>
      <c r="P3388" s="25" t="s">
        <v>622</v>
      </c>
      <c r="Q3388" s="25">
        <v>58156809782</v>
      </c>
      <c r="R3388" s="25"/>
      <c r="S3388" s="3">
        <v>4</v>
      </c>
      <c r="T3388" s="42"/>
      <c r="U3388" s="25" t="s">
        <v>19</v>
      </c>
      <c r="V3388" s="25" t="str">
        <f>VLOOKUP(P3388,'Customer List'!B:C,2,)</f>
        <v>Hyderabad</v>
      </c>
      <c r="W3388" s="43"/>
      <c r="X3388" s="34" t="str">
        <f t="shared" si="554"/>
        <v/>
      </c>
      <c r="Y3388" s="25" t="str">
        <f t="shared" si="548"/>
        <v/>
      </c>
      <c r="Z3388" s="25" t="str">
        <f t="shared" si="549"/>
        <v>Saturday</v>
      </c>
      <c r="AA3388" s="25" t="str">
        <f t="shared" si="550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55"/>
        <v>3385</v>
      </c>
      <c r="B3389" s="25" t="s">
        <v>4860</v>
      </c>
      <c r="C3389" s="34">
        <v>45933</v>
      </c>
      <c r="D3389" s="34">
        <v>45938</v>
      </c>
      <c r="E3389" s="8">
        <v>98.7</v>
      </c>
      <c r="F3389" s="8">
        <f t="shared" si="551"/>
        <v>8685.6</v>
      </c>
      <c r="G3389" s="41">
        <f t="shared" si="552"/>
        <v>8685.6</v>
      </c>
      <c r="H3389" s="25">
        <v>426102</v>
      </c>
      <c r="I3389" s="25" t="s">
        <v>1881</v>
      </c>
      <c r="J3389" s="25">
        <v>1</v>
      </c>
      <c r="K3389" s="25">
        <v>1</v>
      </c>
      <c r="L3389" s="25">
        <f t="shared" si="556"/>
        <v>0</v>
      </c>
      <c r="M3389" s="25"/>
      <c r="N3389" s="34">
        <v>45941</v>
      </c>
      <c r="O3389" s="41"/>
      <c r="P3389" s="25" t="s">
        <v>2178</v>
      </c>
      <c r="Q3389" s="25">
        <v>58156842866</v>
      </c>
      <c r="R3389" s="25"/>
      <c r="S3389" s="3">
        <v>4</v>
      </c>
      <c r="T3389" s="42"/>
      <c r="U3389" s="25" t="s">
        <v>19</v>
      </c>
      <c r="V3389" s="25" t="str">
        <f>VLOOKUP(P3389,'Customer List'!B:C,2,)</f>
        <v>Gujrat</v>
      </c>
      <c r="W3389" s="43"/>
      <c r="X3389" s="34" t="str">
        <f t="shared" si="554"/>
        <v/>
      </c>
      <c r="Y3389" s="25" t="str">
        <f t="shared" si="548"/>
        <v/>
      </c>
      <c r="Z3389" s="25" t="str">
        <f t="shared" si="549"/>
        <v>Saturday</v>
      </c>
      <c r="AA3389" s="25" t="str">
        <f t="shared" si="550"/>
        <v/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55"/>
        <v>3386</v>
      </c>
      <c r="B3390" s="25" t="s">
        <v>4860</v>
      </c>
      <c r="C3390" s="34">
        <v>45933</v>
      </c>
      <c r="D3390" s="34">
        <v>45938</v>
      </c>
      <c r="E3390" s="8">
        <v>87.5</v>
      </c>
      <c r="F3390" s="8">
        <f t="shared" si="551"/>
        <v>7700</v>
      </c>
      <c r="G3390" s="41">
        <f t="shared" si="552"/>
        <v>7700</v>
      </c>
      <c r="H3390" s="25">
        <v>426105</v>
      </c>
      <c r="I3390" s="25" t="s">
        <v>1764</v>
      </c>
      <c r="J3390" s="25">
        <v>1</v>
      </c>
      <c r="K3390" s="25">
        <v>1</v>
      </c>
      <c r="L3390" s="25">
        <f t="shared" si="556"/>
        <v>0</v>
      </c>
      <c r="M3390" s="25"/>
      <c r="N3390" s="34">
        <v>45941</v>
      </c>
      <c r="O3390" s="41"/>
      <c r="P3390" s="25" t="s">
        <v>2178</v>
      </c>
      <c r="Q3390" s="25">
        <v>58156842866</v>
      </c>
      <c r="R3390" s="25"/>
      <c r="S3390" s="3">
        <v>4</v>
      </c>
      <c r="T3390" s="42"/>
      <c r="U3390" s="25" t="s">
        <v>19</v>
      </c>
      <c r="V3390" s="25" t="str">
        <f>VLOOKUP(P3390,'Customer List'!B:C,2,)</f>
        <v>Gujrat</v>
      </c>
      <c r="W3390" s="43"/>
      <c r="X3390" s="34" t="str">
        <f t="shared" si="554"/>
        <v/>
      </c>
      <c r="Y3390" s="25" t="str">
        <f t="shared" si="548"/>
        <v/>
      </c>
      <c r="Z3390" s="25" t="str">
        <f t="shared" si="549"/>
        <v>Saturday</v>
      </c>
      <c r="AA3390" s="25" t="str">
        <f t="shared" si="550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55"/>
        <v>3387</v>
      </c>
      <c r="B3391" s="25" t="s">
        <v>4860</v>
      </c>
      <c r="C3391" s="34">
        <v>45933</v>
      </c>
      <c r="D3391" s="34">
        <v>45938</v>
      </c>
      <c r="E3391" s="8">
        <v>490.5</v>
      </c>
      <c r="F3391" s="8">
        <f t="shared" si="551"/>
        <v>43164</v>
      </c>
      <c r="G3391" s="41">
        <f t="shared" si="552"/>
        <v>43164</v>
      </c>
      <c r="H3391" s="25">
        <v>480058</v>
      </c>
      <c r="I3391" s="25" t="s">
        <v>4841</v>
      </c>
      <c r="J3391" s="25">
        <v>1</v>
      </c>
      <c r="K3391" s="25">
        <v>1</v>
      </c>
      <c r="L3391" s="25">
        <f t="shared" si="556"/>
        <v>0</v>
      </c>
      <c r="M3391" s="25"/>
      <c r="N3391" s="34">
        <v>45941</v>
      </c>
      <c r="O3391" s="41"/>
      <c r="P3391" s="25" t="s">
        <v>303</v>
      </c>
      <c r="Q3391" s="25">
        <v>58156838364</v>
      </c>
      <c r="R3391" s="25"/>
      <c r="S3391" s="3">
        <v>4</v>
      </c>
      <c r="T3391" s="42"/>
      <c r="U3391" s="25" t="s">
        <v>19</v>
      </c>
      <c r="V3391" s="25" t="str">
        <f>VLOOKUP(P3391,'Customer List'!B:C,2,)</f>
        <v>Banglore</v>
      </c>
      <c r="W3391" s="43"/>
      <c r="X3391" s="34" t="str">
        <f t="shared" si="554"/>
        <v/>
      </c>
      <c r="Y3391" s="25" t="str">
        <f t="shared" si="548"/>
        <v/>
      </c>
      <c r="Z3391" s="25" t="str">
        <f t="shared" si="549"/>
        <v>Saturday</v>
      </c>
      <c r="AA3391" s="25" t="str">
        <f t="shared" si="550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55"/>
        <v>3388</v>
      </c>
      <c r="B3392" s="25" t="s">
        <v>4860</v>
      </c>
      <c r="C3392" s="34">
        <v>45933</v>
      </c>
      <c r="D3392" s="34">
        <v>45938</v>
      </c>
      <c r="E3392" s="8">
        <v>123.2</v>
      </c>
      <c r="F3392" s="8">
        <f t="shared" si="551"/>
        <v>10841.6</v>
      </c>
      <c r="G3392" s="41">
        <f t="shared" si="552"/>
        <v>10841.6</v>
      </c>
      <c r="H3392" s="25">
        <v>502311</v>
      </c>
      <c r="I3392" s="25" t="s">
        <v>4842</v>
      </c>
      <c r="J3392" s="25">
        <v>1</v>
      </c>
      <c r="K3392" s="25">
        <v>1</v>
      </c>
      <c r="L3392" s="25">
        <f t="shared" si="556"/>
        <v>0</v>
      </c>
      <c r="M3392" s="25"/>
      <c r="N3392" s="34">
        <v>45941</v>
      </c>
      <c r="O3392" s="41"/>
      <c r="P3392" s="25" t="s">
        <v>618</v>
      </c>
      <c r="Q3392" s="25">
        <v>58156839753</v>
      </c>
      <c r="R3392" s="25"/>
      <c r="S3392" s="3">
        <v>4</v>
      </c>
      <c r="T3392" s="42"/>
      <c r="U3392" s="25" t="s">
        <v>19</v>
      </c>
      <c r="V3392" s="25" t="str">
        <f>VLOOKUP(P3392,'Customer List'!B:C,2,)</f>
        <v>Bhuvneshwar</v>
      </c>
      <c r="W3392" s="43"/>
      <c r="X3392" s="34" t="str">
        <f t="shared" si="554"/>
        <v/>
      </c>
      <c r="Y3392" s="25" t="str">
        <f t="shared" si="548"/>
        <v/>
      </c>
      <c r="Z3392" s="25" t="str">
        <f t="shared" si="549"/>
        <v>Saturday</v>
      </c>
      <c r="AA3392" s="25" t="str">
        <f t="shared" si="550"/>
        <v/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55"/>
        <v>3389</v>
      </c>
      <c r="B3393" s="25" t="s">
        <v>4860</v>
      </c>
      <c r="C3393" s="34">
        <v>45933</v>
      </c>
      <c r="D3393" s="34">
        <v>45938</v>
      </c>
      <c r="E3393" s="8">
        <v>226.1</v>
      </c>
      <c r="F3393" s="8">
        <f t="shared" si="551"/>
        <v>19896.8</v>
      </c>
      <c r="G3393" s="41">
        <f t="shared" si="552"/>
        <v>39793.599999999999</v>
      </c>
      <c r="H3393" s="25">
        <v>503822</v>
      </c>
      <c r="I3393" s="25" t="s">
        <v>4843</v>
      </c>
      <c r="J3393" s="25">
        <v>2</v>
      </c>
      <c r="K3393" s="25">
        <v>2</v>
      </c>
      <c r="L3393" s="25">
        <f t="shared" si="556"/>
        <v>0</v>
      </c>
      <c r="M3393" s="25"/>
      <c r="N3393" s="34">
        <v>45941</v>
      </c>
      <c r="O3393" s="41"/>
      <c r="P3393" s="25" t="s">
        <v>2178</v>
      </c>
      <c r="Q3393" s="25">
        <v>58156842866</v>
      </c>
      <c r="R3393" s="25"/>
      <c r="S3393" s="3">
        <v>4</v>
      </c>
      <c r="T3393" s="42"/>
      <c r="U3393" s="25" t="s">
        <v>19</v>
      </c>
      <c r="V3393" s="25" t="str">
        <f>VLOOKUP(P3393,'Customer List'!B:C,2,)</f>
        <v>Gujrat</v>
      </c>
      <c r="W3393" s="43"/>
      <c r="X3393" s="34" t="str">
        <f t="shared" si="554"/>
        <v/>
      </c>
      <c r="Y3393" s="25" t="str">
        <f t="shared" si="548"/>
        <v/>
      </c>
      <c r="Z3393" s="25" t="str">
        <f t="shared" si="549"/>
        <v>Saturday</v>
      </c>
      <c r="AA3393" s="25" t="str">
        <f t="shared" si="550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55"/>
        <v>3390</v>
      </c>
      <c r="B3394" s="25" t="s">
        <v>4860</v>
      </c>
      <c r="C3394" s="34">
        <v>45933</v>
      </c>
      <c r="D3394" s="34">
        <v>45938</v>
      </c>
      <c r="E3394" s="8">
        <v>177.1</v>
      </c>
      <c r="F3394" s="8">
        <f t="shared" si="551"/>
        <v>15584.8</v>
      </c>
      <c r="G3394" s="41">
        <f t="shared" si="552"/>
        <v>31169.599999999999</v>
      </c>
      <c r="H3394" s="25">
        <v>503832</v>
      </c>
      <c r="I3394" s="25" t="s">
        <v>4843</v>
      </c>
      <c r="J3394" s="25">
        <v>2</v>
      </c>
      <c r="K3394" s="25">
        <v>2</v>
      </c>
      <c r="L3394" s="25">
        <f t="shared" si="556"/>
        <v>0</v>
      </c>
      <c r="M3394" s="25"/>
      <c r="N3394" s="34">
        <v>45941</v>
      </c>
      <c r="O3394" s="41"/>
      <c r="P3394" s="25" t="s">
        <v>2178</v>
      </c>
      <c r="Q3394" s="25">
        <v>58156842866</v>
      </c>
      <c r="R3394" s="25"/>
      <c r="S3394" s="3">
        <v>4</v>
      </c>
      <c r="T3394" s="42"/>
      <c r="U3394" s="25" t="s">
        <v>19</v>
      </c>
      <c r="V3394" s="25" t="str">
        <f>VLOOKUP(P3394,'Customer List'!B:C,2,)</f>
        <v>Gujrat</v>
      </c>
      <c r="W3394" s="43"/>
      <c r="X3394" s="34" t="str">
        <f t="shared" si="554"/>
        <v/>
      </c>
      <c r="Y3394" s="25" t="str">
        <f t="shared" si="548"/>
        <v/>
      </c>
      <c r="Z3394" s="25" t="str">
        <f t="shared" si="549"/>
        <v>Saturday</v>
      </c>
      <c r="AA3394" s="25" t="str">
        <f t="shared" si="550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55"/>
        <v>3391</v>
      </c>
      <c r="B3395" s="25" t="s">
        <v>4860</v>
      </c>
      <c r="C3395" s="34">
        <v>45933</v>
      </c>
      <c r="D3395" s="34">
        <v>45938</v>
      </c>
      <c r="E3395" s="8">
        <v>92.4</v>
      </c>
      <c r="F3395" s="8">
        <f t="shared" si="551"/>
        <v>8131.2000000000007</v>
      </c>
      <c r="G3395" s="41">
        <f t="shared" si="552"/>
        <v>8131.2000000000007</v>
      </c>
      <c r="H3395" s="25">
        <v>505810</v>
      </c>
      <c r="I3395" s="25" t="s">
        <v>4844</v>
      </c>
      <c r="J3395" s="25">
        <v>1</v>
      </c>
      <c r="K3395" s="25">
        <v>1</v>
      </c>
      <c r="L3395" s="25">
        <f t="shared" si="556"/>
        <v>0</v>
      </c>
      <c r="M3395" s="25"/>
      <c r="N3395" s="34">
        <v>45941</v>
      </c>
      <c r="O3395" s="41"/>
      <c r="P3395" s="25" t="s">
        <v>3349</v>
      </c>
      <c r="Q3395" s="25">
        <v>58156812770</v>
      </c>
      <c r="R3395" s="25"/>
      <c r="S3395" s="3">
        <v>4</v>
      </c>
      <c r="T3395" s="42"/>
      <c r="U3395" s="25" t="s">
        <v>19</v>
      </c>
      <c r="V3395" s="25" t="str">
        <f>VLOOKUP(P3395,'Customer List'!B:C,2,)</f>
        <v>Hyderabad</v>
      </c>
      <c r="W3395" s="43"/>
      <c r="X3395" s="34" t="str">
        <f t="shared" si="554"/>
        <v/>
      </c>
      <c r="Y3395" s="25" t="str">
        <f t="shared" si="548"/>
        <v/>
      </c>
      <c r="Z3395" s="25" t="str">
        <f t="shared" si="549"/>
        <v>Saturday</v>
      </c>
      <c r="AA3395" s="25" t="str">
        <f t="shared" si="550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55"/>
        <v>3392</v>
      </c>
      <c r="B3396" s="25" t="s">
        <v>4860</v>
      </c>
      <c r="C3396" s="34">
        <v>45933</v>
      </c>
      <c r="D3396" s="34">
        <v>45938</v>
      </c>
      <c r="E3396" s="8">
        <v>166.6</v>
      </c>
      <c r="F3396" s="8">
        <f t="shared" si="551"/>
        <v>14660.8</v>
      </c>
      <c r="G3396" s="41">
        <f t="shared" si="552"/>
        <v>14660.8</v>
      </c>
      <c r="H3396" s="25">
        <v>506306</v>
      </c>
      <c r="I3396" s="25" t="s">
        <v>4845</v>
      </c>
      <c r="J3396" s="25">
        <v>1</v>
      </c>
      <c r="K3396" s="25">
        <v>1</v>
      </c>
      <c r="L3396" s="25">
        <f t="shared" si="556"/>
        <v>0</v>
      </c>
      <c r="M3396" s="25"/>
      <c r="N3396" s="34">
        <v>45941</v>
      </c>
      <c r="O3396" s="41"/>
      <c r="P3396" s="25" t="s">
        <v>2178</v>
      </c>
      <c r="Q3396" s="25">
        <v>58156842866</v>
      </c>
      <c r="R3396" s="25"/>
      <c r="S3396" s="3">
        <v>4</v>
      </c>
      <c r="T3396" s="42"/>
      <c r="U3396" s="25" t="s">
        <v>19</v>
      </c>
      <c r="V3396" s="25" t="str">
        <f>VLOOKUP(P3396,'Customer List'!B:C,2,)</f>
        <v>Gujrat</v>
      </c>
      <c r="W3396" s="43"/>
      <c r="X3396" s="34" t="str">
        <f t="shared" si="554"/>
        <v/>
      </c>
      <c r="Y3396" s="25" t="str">
        <f t="shared" si="548"/>
        <v/>
      </c>
      <c r="Z3396" s="25" t="str">
        <f t="shared" si="549"/>
        <v>Saturday</v>
      </c>
      <c r="AA3396" s="25" t="str">
        <f t="shared" si="550"/>
        <v/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55"/>
        <v>3393</v>
      </c>
      <c r="B3397" s="25" t="s">
        <v>4860</v>
      </c>
      <c r="C3397" s="34">
        <v>45933</v>
      </c>
      <c r="D3397" s="34">
        <v>45938</v>
      </c>
      <c r="E3397" s="8">
        <v>74.2</v>
      </c>
      <c r="F3397" s="8">
        <f t="shared" si="551"/>
        <v>6529.6</v>
      </c>
      <c r="G3397" s="41">
        <f t="shared" si="552"/>
        <v>6529.6</v>
      </c>
      <c r="H3397" s="25">
        <v>511001</v>
      </c>
      <c r="I3397" s="25" t="s">
        <v>4846</v>
      </c>
      <c r="J3397" s="25">
        <v>1</v>
      </c>
      <c r="K3397" s="25">
        <v>1</v>
      </c>
      <c r="L3397" s="25">
        <f t="shared" si="556"/>
        <v>0</v>
      </c>
      <c r="M3397" s="25" t="s">
        <v>4928</v>
      </c>
      <c r="N3397" s="34">
        <v>45939</v>
      </c>
      <c r="O3397" s="41">
        <v>10070</v>
      </c>
      <c r="P3397" s="25" t="s">
        <v>214</v>
      </c>
      <c r="Q3397" s="25" t="s">
        <v>1131</v>
      </c>
      <c r="R3397" s="25" t="s">
        <v>1131</v>
      </c>
      <c r="S3397" s="3">
        <v>4</v>
      </c>
      <c r="T3397" s="42"/>
      <c r="U3397" s="25" t="s">
        <v>19</v>
      </c>
      <c r="V3397" s="25" t="str">
        <f>VLOOKUP(P3397,'Customer List'!B:C,2,)</f>
        <v>Delhi</v>
      </c>
      <c r="W3397" s="43"/>
      <c r="X3397" s="34">
        <f t="shared" si="554"/>
        <v>45939</v>
      </c>
      <c r="Y3397" s="25">
        <f t="shared" si="548"/>
        <v>0</v>
      </c>
      <c r="Z3397" s="25" t="str">
        <f t="shared" si="549"/>
        <v>Thursday</v>
      </c>
      <c r="AA3397" s="25" t="str">
        <f t="shared" si="550"/>
        <v>Thursday</v>
      </c>
      <c r="AB3397" s="25" t="str">
        <f>VLOOKUP(U3397,'Currency Sheet'!A:C,3,)</f>
        <v>DOLLAR</v>
      </c>
      <c r="AC3397" s="54" t="str">
        <f>VLOOKUP(P3397,'Customer List'!B:D,3,)</f>
        <v>Local</v>
      </c>
    </row>
    <row r="3398" spans="1:29" x14ac:dyDescent="0.25">
      <c r="A3398" s="25">
        <f t="shared" si="555"/>
        <v>3394</v>
      </c>
      <c r="B3398" s="25" t="s">
        <v>4860</v>
      </c>
      <c r="C3398" s="34">
        <v>45933</v>
      </c>
      <c r="D3398" s="34">
        <v>45938</v>
      </c>
      <c r="E3398" s="8">
        <v>165.9</v>
      </c>
      <c r="F3398" s="8">
        <f t="shared" si="551"/>
        <v>14599.2</v>
      </c>
      <c r="G3398" s="41">
        <f t="shared" si="552"/>
        <v>14599.2</v>
      </c>
      <c r="H3398" s="25">
        <v>521707</v>
      </c>
      <c r="I3398" s="25" t="s">
        <v>4847</v>
      </c>
      <c r="J3398" s="25">
        <v>1</v>
      </c>
      <c r="K3398" s="25">
        <v>1</v>
      </c>
      <c r="L3398" s="25">
        <f t="shared" si="556"/>
        <v>0</v>
      </c>
      <c r="M3398" s="25" t="s">
        <v>4928</v>
      </c>
      <c r="N3398" s="34">
        <v>45939</v>
      </c>
      <c r="O3398" s="41">
        <v>22515</v>
      </c>
      <c r="P3398" s="25" t="s">
        <v>214</v>
      </c>
      <c r="Q3398" s="25" t="s">
        <v>1131</v>
      </c>
      <c r="R3398" s="25" t="s">
        <v>1131</v>
      </c>
      <c r="S3398" s="3">
        <v>4</v>
      </c>
      <c r="T3398" s="42"/>
      <c r="U3398" s="25" t="s">
        <v>19</v>
      </c>
      <c r="V3398" s="25" t="str">
        <f>VLOOKUP(P3398,'Customer List'!B:C,2,)</f>
        <v>Delhi</v>
      </c>
      <c r="W3398" s="43"/>
      <c r="X3398" s="34">
        <f t="shared" si="554"/>
        <v>45939</v>
      </c>
      <c r="Y3398" s="25">
        <f t="shared" si="548"/>
        <v>0</v>
      </c>
      <c r="Z3398" s="25" t="str">
        <f t="shared" si="549"/>
        <v>Thursday</v>
      </c>
      <c r="AA3398" s="25" t="str">
        <f t="shared" si="550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55"/>
        <v>3395</v>
      </c>
      <c r="B3399" s="25" t="s">
        <v>4860</v>
      </c>
      <c r="C3399" s="34">
        <v>45933</v>
      </c>
      <c r="D3399" s="34">
        <v>45938</v>
      </c>
      <c r="E3399" s="8">
        <v>324.8</v>
      </c>
      <c r="F3399" s="8">
        <f t="shared" si="551"/>
        <v>28582.400000000001</v>
      </c>
      <c r="G3399" s="41">
        <f t="shared" si="552"/>
        <v>28582.400000000001</v>
      </c>
      <c r="H3399" s="25">
        <v>571104</v>
      </c>
      <c r="I3399" s="25" t="s">
        <v>4848</v>
      </c>
      <c r="J3399" s="25">
        <v>1</v>
      </c>
      <c r="K3399" s="25">
        <v>1</v>
      </c>
      <c r="L3399" s="25">
        <f t="shared" si="556"/>
        <v>0</v>
      </c>
      <c r="M3399" s="25"/>
      <c r="N3399" s="34">
        <v>45941</v>
      </c>
      <c r="O3399" s="41"/>
      <c r="P3399" s="25" t="s">
        <v>166</v>
      </c>
      <c r="Q3399" s="25">
        <v>58156810375</v>
      </c>
      <c r="R3399" s="25"/>
      <c r="S3399" s="3">
        <v>-20</v>
      </c>
      <c r="T3399" s="42"/>
      <c r="U3399" s="25" t="s">
        <v>19</v>
      </c>
      <c r="V3399" s="25" t="str">
        <f>VLOOKUP(P3399,'Customer List'!B:C,2,)</f>
        <v>Lucknow</v>
      </c>
      <c r="W3399" s="43"/>
      <c r="X3399" s="34" t="str">
        <f t="shared" si="554"/>
        <v/>
      </c>
      <c r="Y3399" s="25" t="str">
        <f t="shared" si="548"/>
        <v/>
      </c>
      <c r="Z3399" s="25" t="str">
        <f t="shared" si="549"/>
        <v>Saturday</v>
      </c>
      <c r="AA3399" s="25" t="str">
        <f t="shared" si="550"/>
        <v/>
      </c>
      <c r="AB3399" s="25" t="str">
        <f>VLOOKUP(U3399,'Currency Sheet'!A:C,3,)</f>
        <v>DOLLAR</v>
      </c>
      <c r="AC3399" s="54" t="str">
        <f>VLOOKUP(P3399,'Customer List'!B:D,3,)</f>
        <v>OutStation</v>
      </c>
    </row>
    <row r="3400" spans="1:29" x14ac:dyDescent="0.25">
      <c r="A3400" s="25">
        <f t="shared" si="555"/>
        <v>3396</v>
      </c>
      <c r="B3400" s="25" t="s">
        <v>4860</v>
      </c>
      <c r="C3400" s="34">
        <v>45933</v>
      </c>
      <c r="D3400" s="34">
        <v>45938</v>
      </c>
      <c r="E3400" s="8">
        <v>160.30000000000001</v>
      </c>
      <c r="F3400" s="8">
        <f t="shared" si="551"/>
        <v>14106.400000000001</v>
      </c>
      <c r="G3400" s="41">
        <f t="shared" si="552"/>
        <v>14106.400000000001</v>
      </c>
      <c r="H3400" s="25">
        <v>573002</v>
      </c>
      <c r="I3400" s="25" t="s">
        <v>4849</v>
      </c>
      <c r="J3400" s="25">
        <v>1</v>
      </c>
      <c r="K3400" s="25">
        <v>1</v>
      </c>
      <c r="L3400" s="25">
        <f t="shared" si="556"/>
        <v>0</v>
      </c>
      <c r="M3400" s="25" t="s">
        <v>4928</v>
      </c>
      <c r="N3400" s="34">
        <v>45939</v>
      </c>
      <c r="O3400" s="41">
        <v>21755</v>
      </c>
      <c r="P3400" s="25" t="s">
        <v>214</v>
      </c>
      <c r="Q3400" s="25" t="s">
        <v>1131</v>
      </c>
      <c r="R3400" s="25" t="s">
        <v>1131</v>
      </c>
      <c r="S3400" s="3">
        <v>-20</v>
      </c>
      <c r="T3400" s="42"/>
      <c r="U3400" s="25" t="s">
        <v>19</v>
      </c>
      <c r="V3400" s="25" t="str">
        <f>VLOOKUP(P3400,'Customer List'!B:C,2,)</f>
        <v>Delhi</v>
      </c>
      <c r="W3400" s="43"/>
      <c r="X3400" s="34">
        <f t="shared" si="554"/>
        <v>45939</v>
      </c>
      <c r="Y3400" s="25">
        <f t="shared" si="548"/>
        <v>0</v>
      </c>
      <c r="Z3400" s="25" t="str">
        <f t="shared" si="549"/>
        <v>Thursday</v>
      </c>
      <c r="AA3400" s="25" t="str">
        <f t="shared" si="550"/>
        <v>Thursday</v>
      </c>
      <c r="AB3400" s="25" t="str">
        <f>VLOOKUP(U3400,'Currency Sheet'!A:C,3,)</f>
        <v>DOLLAR</v>
      </c>
      <c r="AC3400" s="54" t="str">
        <f>VLOOKUP(P3400,'Customer List'!B:D,3,)</f>
        <v>Local</v>
      </c>
    </row>
    <row r="3401" spans="1:29" x14ac:dyDescent="0.25">
      <c r="A3401" s="25">
        <f t="shared" si="555"/>
        <v>3397</v>
      </c>
      <c r="B3401" s="25" t="s">
        <v>4860</v>
      </c>
      <c r="C3401" s="34">
        <v>45933</v>
      </c>
      <c r="D3401" s="34">
        <v>45938</v>
      </c>
      <c r="E3401" s="8">
        <v>451.5</v>
      </c>
      <c r="F3401" s="8">
        <f t="shared" si="551"/>
        <v>39732</v>
      </c>
      <c r="G3401" s="41">
        <f t="shared" si="552"/>
        <v>39732</v>
      </c>
      <c r="H3401" s="25">
        <v>574806</v>
      </c>
      <c r="I3401" s="25" t="s">
        <v>4850</v>
      </c>
      <c r="J3401" s="25">
        <v>1</v>
      </c>
      <c r="K3401" s="25">
        <v>1</v>
      </c>
      <c r="L3401" s="25">
        <f t="shared" si="556"/>
        <v>0</v>
      </c>
      <c r="M3401" s="25"/>
      <c r="N3401" s="34">
        <v>45941</v>
      </c>
      <c r="O3401" s="41"/>
      <c r="P3401" s="25" t="s">
        <v>303</v>
      </c>
      <c r="Q3401" s="25">
        <v>58156810622</v>
      </c>
      <c r="R3401" s="25"/>
      <c r="S3401" s="3">
        <v>-20</v>
      </c>
      <c r="T3401" s="42"/>
      <c r="U3401" s="25" t="s">
        <v>19</v>
      </c>
      <c r="V3401" s="25" t="str">
        <f>VLOOKUP(P3401,'Customer List'!B:C,2,)</f>
        <v>Banglore</v>
      </c>
      <c r="W3401" s="43"/>
      <c r="X3401" s="34" t="str">
        <f t="shared" si="554"/>
        <v/>
      </c>
      <c r="Y3401" s="25" t="str">
        <f t="shared" si="548"/>
        <v/>
      </c>
      <c r="Z3401" s="25" t="str">
        <f t="shared" si="549"/>
        <v>Saturday</v>
      </c>
      <c r="AA3401" s="25" t="str">
        <f t="shared" si="550"/>
        <v/>
      </c>
      <c r="AB3401" s="25" t="str">
        <f>VLOOKUP(U3401,'Currency Sheet'!A:C,3,)</f>
        <v>DOLLAR</v>
      </c>
      <c r="AC3401" s="54" t="str">
        <f>VLOOKUP(P3401,'Customer List'!B:D,3,)</f>
        <v>OutStation</v>
      </c>
    </row>
    <row r="3402" spans="1:29" x14ac:dyDescent="0.25">
      <c r="A3402" s="25">
        <f t="shared" si="555"/>
        <v>3398</v>
      </c>
      <c r="B3402" s="25" t="s">
        <v>4860</v>
      </c>
      <c r="C3402" s="34">
        <v>45933</v>
      </c>
      <c r="D3402" s="34">
        <v>45938</v>
      </c>
      <c r="E3402" s="8">
        <v>177.1</v>
      </c>
      <c r="F3402" s="8">
        <f t="shared" si="551"/>
        <v>15584.8</v>
      </c>
      <c r="G3402" s="41">
        <f t="shared" si="552"/>
        <v>15584.8</v>
      </c>
      <c r="H3402" s="25">
        <v>640914</v>
      </c>
      <c r="I3402" s="25" t="s">
        <v>4851</v>
      </c>
      <c r="J3402" s="25">
        <v>1</v>
      </c>
      <c r="K3402" s="25">
        <v>1</v>
      </c>
      <c r="L3402" s="25">
        <f t="shared" si="556"/>
        <v>0</v>
      </c>
      <c r="M3402" s="25"/>
      <c r="N3402" s="34">
        <v>45941</v>
      </c>
      <c r="O3402" s="41"/>
      <c r="P3402" s="25" t="s">
        <v>2178</v>
      </c>
      <c r="Q3402" s="25">
        <v>58156842866</v>
      </c>
      <c r="R3402" s="25"/>
      <c r="S3402" s="3">
        <v>4</v>
      </c>
      <c r="T3402" s="42"/>
      <c r="U3402" s="25" t="s">
        <v>19</v>
      </c>
      <c r="V3402" s="25" t="str">
        <f>VLOOKUP(P3402,'Customer List'!B:C,2,)</f>
        <v>Gujrat</v>
      </c>
      <c r="W3402" s="43"/>
      <c r="X3402" s="34" t="str">
        <f t="shared" si="554"/>
        <v/>
      </c>
      <c r="Y3402" s="25" t="str">
        <f t="shared" si="548"/>
        <v/>
      </c>
      <c r="Z3402" s="25" t="str">
        <f t="shared" si="549"/>
        <v>Saturday</v>
      </c>
      <c r="AA3402" s="25" t="str">
        <f t="shared" si="550"/>
        <v/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55"/>
        <v>3399</v>
      </c>
      <c r="B3403" s="25" t="s">
        <v>4860</v>
      </c>
      <c r="C3403" s="34">
        <v>45933</v>
      </c>
      <c r="D3403" s="34">
        <v>45938</v>
      </c>
      <c r="E3403" s="8">
        <v>82.6</v>
      </c>
      <c r="F3403" s="8">
        <f t="shared" si="551"/>
        <v>7268.7999999999993</v>
      </c>
      <c r="G3403" s="41">
        <f t="shared" si="552"/>
        <v>7268.7999999999993</v>
      </c>
      <c r="H3403" s="25">
        <v>740368</v>
      </c>
      <c r="I3403" s="25" t="s">
        <v>4852</v>
      </c>
      <c r="J3403" s="25">
        <v>1</v>
      </c>
      <c r="K3403" s="25">
        <v>1</v>
      </c>
      <c r="L3403" s="25">
        <f t="shared" si="556"/>
        <v>0</v>
      </c>
      <c r="M3403" s="25"/>
      <c r="N3403" s="34">
        <v>45941</v>
      </c>
      <c r="O3403" s="41"/>
      <c r="P3403" s="25" t="s">
        <v>320</v>
      </c>
      <c r="Q3403" s="25">
        <v>58156810935</v>
      </c>
      <c r="R3403" s="25"/>
      <c r="S3403" s="3">
        <v>4</v>
      </c>
      <c r="T3403" s="42"/>
      <c r="U3403" s="25" t="s">
        <v>19</v>
      </c>
      <c r="V3403" s="25" t="str">
        <f>VLOOKUP(P3403,'Customer List'!B:C,2,)</f>
        <v>Gujrat</v>
      </c>
      <c r="W3403" s="43"/>
      <c r="X3403" s="34" t="str">
        <f t="shared" si="554"/>
        <v/>
      </c>
      <c r="Y3403" s="25" t="str">
        <f t="shared" si="548"/>
        <v/>
      </c>
      <c r="Z3403" s="25" t="str">
        <f t="shared" si="549"/>
        <v>Saturday</v>
      </c>
      <c r="AA3403" s="25" t="str">
        <f t="shared" si="550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si="555"/>
        <v>3400</v>
      </c>
      <c r="B3404" s="25" t="s">
        <v>4860</v>
      </c>
      <c r="C3404" s="34">
        <v>45933</v>
      </c>
      <c r="D3404" s="34">
        <v>45938</v>
      </c>
      <c r="E3404" s="8">
        <v>1232.7</v>
      </c>
      <c r="F3404" s="8">
        <f t="shared" si="551"/>
        <v>108477.6</v>
      </c>
      <c r="G3404" s="41">
        <f t="shared" si="552"/>
        <v>108477.6</v>
      </c>
      <c r="H3404" s="25">
        <v>740809</v>
      </c>
      <c r="I3404" s="25" t="s">
        <v>4853</v>
      </c>
      <c r="J3404" s="25">
        <v>1</v>
      </c>
      <c r="K3404" s="25">
        <v>1</v>
      </c>
      <c r="L3404" s="25">
        <f t="shared" si="556"/>
        <v>0</v>
      </c>
      <c r="M3404" s="25"/>
      <c r="N3404" s="34">
        <v>45941</v>
      </c>
      <c r="O3404" s="41"/>
      <c r="P3404" s="25" t="s">
        <v>320</v>
      </c>
      <c r="Q3404" s="25">
        <v>58156810935</v>
      </c>
      <c r="R3404" s="25"/>
      <c r="S3404" s="3">
        <v>4</v>
      </c>
      <c r="T3404" s="42"/>
      <c r="U3404" s="25" t="s">
        <v>19</v>
      </c>
      <c r="V3404" s="25" t="str">
        <f>VLOOKUP(P3404,'Customer List'!B:C,2,)</f>
        <v>Gujrat</v>
      </c>
      <c r="W3404" s="43"/>
      <c r="X3404" s="34" t="str">
        <f t="shared" si="554"/>
        <v/>
      </c>
      <c r="Y3404" s="25" t="str">
        <f t="shared" si="548"/>
        <v/>
      </c>
      <c r="Z3404" s="25" t="str">
        <f t="shared" si="549"/>
        <v>Saturday</v>
      </c>
      <c r="AA3404" s="25" t="str">
        <f t="shared" si="550"/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55"/>
        <v>3401</v>
      </c>
      <c r="B3405" s="25" t="s">
        <v>4860</v>
      </c>
      <c r="C3405" s="34">
        <v>45933</v>
      </c>
      <c r="D3405" s="34">
        <v>45938</v>
      </c>
      <c r="E3405" s="8">
        <v>86.8</v>
      </c>
      <c r="F3405" s="8">
        <f t="shared" si="551"/>
        <v>7638.4</v>
      </c>
      <c r="G3405" s="41">
        <f t="shared" si="552"/>
        <v>7638.4</v>
      </c>
      <c r="H3405" s="25">
        <v>773302</v>
      </c>
      <c r="I3405" s="25" t="s">
        <v>4854</v>
      </c>
      <c r="J3405" s="25">
        <v>1</v>
      </c>
      <c r="K3405" s="25">
        <v>1</v>
      </c>
      <c r="L3405" s="25">
        <f t="shared" si="556"/>
        <v>0</v>
      </c>
      <c r="M3405" s="25"/>
      <c r="N3405" s="34">
        <v>45941</v>
      </c>
      <c r="O3405" s="41"/>
      <c r="P3405" s="25" t="s">
        <v>299</v>
      </c>
      <c r="Q3405" s="25">
        <v>58156810762</v>
      </c>
      <c r="R3405" s="25"/>
      <c r="S3405" s="3">
        <v>-20</v>
      </c>
      <c r="T3405" s="42"/>
      <c r="U3405" s="25" t="s">
        <v>19</v>
      </c>
      <c r="V3405" s="25" t="str">
        <f>VLOOKUP(P3405,'Customer List'!B:C,2,)</f>
        <v>Banglore</v>
      </c>
      <c r="W3405" s="43"/>
      <c r="X3405" s="34" t="str">
        <f t="shared" si="554"/>
        <v/>
      </c>
      <c r="Y3405" s="25" t="str">
        <f t="shared" si="548"/>
        <v/>
      </c>
      <c r="Z3405" s="25" t="str">
        <f t="shared" si="549"/>
        <v>Saturday</v>
      </c>
      <c r="AA3405" s="25" t="str">
        <f t="shared" si="55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55"/>
        <v>3402</v>
      </c>
      <c r="B3406" s="25" t="s">
        <v>4860</v>
      </c>
      <c r="C3406" s="34">
        <v>45933</v>
      </c>
      <c r="D3406" s="34">
        <v>45938</v>
      </c>
      <c r="E3406" s="8">
        <v>58.1</v>
      </c>
      <c r="F3406" s="8">
        <f t="shared" si="551"/>
        <v>5112.8</v>
      </c>
      <c r="G3406" s="41">
        <f t="shared" si="552"/>
        <v>5112.8</v>
      </c>
      <c r="H3406" s="25">
        <v>776702</v>
      </c>
      <c r="I3406" s="25" t="s">
        <v>4855</v>
      </c>
      <c r="J3406" s="25">
        <v>1</v>
      </c>
      <c r="K3406" s="25">
        <v>1</v>
      </c>
      <c r="L3406" s="25">
        <f t="shared" si="556"/>
        <v>0</v>
      </c>
      <c r="M3406" s="25"/>
      <c r="N3406" s="34">
        <v>45941</v>
      </c>
      <c r="O3406" s="41"/>
      <c r="P3406" s="25" t="s">
        <v>296</v>
      </c>
      <c r="Q3406" s="25">
        <v>58156812453</v>
      </c>
      <c r="R3406" s="25"/>
      <c r="S3406" s="3">
        <v>-20</v>
      </c>
      <c r="T3406" s="42"/>
      <c r="U3406" s="25" t="s">
        <v>19</v>
      </c>
      <c r="V3406" s="25" t="str">
        <f>VLOOKUP(P3406,'Customer List'!B:C,2,)</f>
        <v>Kerala</v>
      </c>
      <c r="W3406" s="43"/>
      <c r="X3406" s="34" t="str">
        <f t="shared" si="554"/>
        <v/>
      </c>
      <c r="Y3406" s="25" t="str">
        <f t="shared" si="548"/>
        <v/>
      </c>
      <c r="Z3406" s="25" t="str">
        <f t="shared" si="549"/>
        <v>Saturday</v>
      </c>
      <c r="AA3406" s="25" t="str">
        <f t="shared" si="550"/>
        <v/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55"/>
        <v>3403</v>
      </c>
      <c r="B3407" s="25" t="s">
        <v>4860</v>
      </c>
      <c r="C3407" s="34">
        <v>45933</v>
      </c>
      <c r="D3407" s="34">
        <v>45938</v>
      </c>
      <c r="E3407" s="8">
        <v>451.5</v>
      </c>
      <c r="F3407" s="8">
        <f t="shared" si="551"/>
        <v>39732</v>
      </c>
      <c r="G3407" s="41">
        <f t="shared" si="552"/>
        <v>39732</v>
      </c>
      <c r="H3407" s="25">
        <v>777406</v>
      </c>
      <c r="I3407" s="25" t="s">
        <v>4856</v>
      </c>
      <c r="J3407" s="25">
        <v>1</v>
      </c>
      <c r="K3407" s="25">
        <v>1</v>
      </c>
      <c r="L3407" s="25">
        <f t="shared" si="556"/>
        <v>0</v>
      </c>
      <c r="M3407" s="25"/>
      <c r="N3407" s="34">
        <v>45941</v>
      </c>
      <c r="O3407" s="41"/>
      <c r="P3407" s="25" t="s">
        <v>2052</v>
      </c>
      <c r="Q3407" s="25">
        <v>58156811112</v>
      </c>
      <c r="R3407" s="25"/>
      <c r="S3407" s="3">
        <v>-20</v>
      </c>
      <c r="T3407" s="42"/>
      <c r="U3407" s="25" t="s">
        <v>19</v>
      </c>
      <c r="V3407" s="25" t="str">
        <f>VLOOKUP(P3407,'Customer List'!B:C,2,)</f>
        <v>Pune</v>
      </c>
      <c r="W3407" s="43"/>
      <c r="X3407" s="34" t="str">
        <f t="shared" si="554"/>
        <v/>
      </c>
      <c r="Y3407" s="25" t="str">
        <f t="shared" si="548"/>
        <v/>
      </c>
      <c r="Z3407" s="25" t="str">
        <f t="shared" si="549"/>
        <v>Saturday</v>
      </c>
      <c r="AA3407" s="25" t="str">
        <f t="shared" si="55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55"/>
        <v>3404</v>
      </c>
      <c r="B3408" s="25" t="s">
        <v>4860</v>
      </c>
      <c r="C3408" s="34">
        <v>45933</v>
      </c>
      <c r="D3408" s="34">
        <v>45938</v>
      </c>
      <c r="E3408" s="8">
        <v>78.400000000000006</v>
      </c>
      <c r="F3408" s="8">
        <f t="shared" si="551"/>
        <v>6899.2000000000007</v>
      </c>
      <c r="G3408" s="41">
        <f t="shared" si="552"/>
        <v>13798.400000000001</v>
      </c>
      <c r="H3408" s="25">
        <v>801702</v>
      </c>
      <c r="I3408" s="25" t="s">
        <v>4857</v>
      </c>
      <c r="J3408" s="25">
        <v>2</v>
      </c>
      <c r="K3408" s="25">
        <v>2</v>
      </c>
      <c r="L3408" s="25">
        <f t="shared" si="556"/>
        <v>0</v>
      </c>
      <c r="M3408" s="25" t="s">
        <v>4927</v>
      </c>
      <c r="N3408" s="34">
        <v>45939</v>
      </c>
      <c r="O3408" s="41">
        <v>21280</v>
      </c>
      <c r="P3408" s="25" t="s">
        <v>214</v>
      </c>
      <c r="Q3408" s="25" t="s">
        <v>1131</v>
      </c>
      <c r="R3408" s="25" t="s">
        <v>1131</v>
      </c>
      <c r="S3408" s="3">
        <v>4</v>
      </c>
      <c r="T3408" s="42"/>
      <c r="U3408" s="25" t="s">
        <v>19</v>
      </c>
      <c r="V3408" s="25" t="str">
        <f>VLOOKUP(P3408,'Customer List'!B:C,2,)</f>
        <v>Delhi</v>
      </c>
      <c r="W3408" s="43"/>
      <c r="X3408" s="34">
        <f t="shared" si="554"/>
        <v>45939</v>
      </c>
      <c r="Y3408" s="25">
        <f t="shared" ref="Y3408" si="557">IF(X3408="", "", X3408-N3408)</f>
        <v>0</v>
      </c>
      <c r="Z3408" s="25" t="str">
        <f t="shared" ref="Z3408" si="558">IF(N3408="", "", TEXT(N3408, "dddd"))</f>
        <v>Thursday</v>
      </c>
      <c r="AA3408" s="25" t="str">
        <f t="shared" ref="AA3408" si="559">IF(X3408="", "", TEXT(X3408, "dddd"))</f>
        <v>Thursday</v>
      </c>
      <c r="AB3408" s="25" t="str">
        <f>VLOOKUP(U3408,'Currency Sheet'!A:C,3,)</f>
        <v>DOLLAR</v>
      </c>
      <c r="AC3408" s="54" t="str">
        <f>VLOOKUP(P3408,'Customer List'!B:D,3,)</f>
        <v>Local</v>
      </c>
    </row>
    <row r="3409" spans="1:29" x14ac:dyDescent="0.25">
      <c r="A3409" s="25">
        <f t="shared" si="555"/>
        <v>3405</v>
      </c>
      <c r="B3409" s="25" t="s">
        <v>4867</v>
      </c>
      <c r="C3409" s="34">
        <v>45936</v>
      </c>
      <c r="D3409" s="34">
        <v>45939</v>
      </c>
      <c r="E3409" s="8">
        <v>136.80000000000001</v>
      </c>
      <c r="F3409" s="8">
        <f t="shared" si="551"/>
        <v>12038.400000000001</v>
      </c>
      <c r="G3409" s="41">
        <f t="shared" si="552"/>
        <v>120384.00000000001</v>
      </c>
      <c r="H3409" s="25" t="s">
        <v>565</v>
      </c>
      <c r="I3409" s="25"/>
      <c r="J3409" s="25">
        <v>10</v>
      </c>
      <c r="K3409" s="25">
        <v>10</v>
      </c>
      <c r="L3409" s="25">
        <f t="shared" si="556"/>
        <v>0</v>
      </c>
      <c r="M3409" s="25"/>
      <c r="N3409" s="34">
        <v>45941</v>
      </c>
      <c r="O3409" s="41"/>
      <c r="P3409" s="25" t="s">
        <v>5000</v>
      </c>
      <c r="Q3409" s="25">
        <v>58156840210</v>
      </c>
      <c r="R3409" s="25"/>
      <c r="S3409" s="3">
        <v>-20</v>
      </c>
      <c r="T3409" s="42"/>
      <c r="U3409" s="25" t="s">
        <v>3360</v>
      </c>
      <c r="V3409" s="25" t="str">
        <f>VLOOKUP(P3409,'Customer List'!B:C,2,)</f>
        <v>VADODARA</v>
      </c>
      <c r="W3409" s="43"/>
      <c r="X3409" s="34" t="str">
        <f t="shared" si="554"/>
        <v/>
      </c>
      <c r="Y3409" s="25" t="str">
        <f t="shared" ref="Y3409:Y3412" si="560">IF(X3409="", "", X3409-N3409)</f>
        <v/>
      </c>
      <c r="Z3409" s="25" t="str">
        <f t="shared" ref="Z3409:Z3412" si="561">IF(N3409="", "", TEXT(N3409, "dddd"))</f>
        <v>Saturday</v>
      </c>
      <c r="AA3409" s="25" t="str">
        <f t="shared" ref="AA3409:AA3412" si="562">IF(X3409="", "", TEXT(X3409, "dddd"))</f>
        <v/>
      </c>
      <c r="AB3409" s="25" t="str">
        <f>VLOOKUP(U3409,'Currency Sheet'!A:C,3,)</f>
        <v>DOLLAR</v>
      </c>
      <c r="AC3409" s="54" t="str">
        <f>VLOOKUP(P3409,'Customer List'!B:D,3,)</f>
        <v>OutStation</v>
      </c>
    </row>
    <row r="3410" spans="1:29" x14ac:dyDescent="0.25">
      <c r="A3410" s="25">
        <f t="shared" si="555"/>
        <v>3406</v>
      </c>
      <c r="B3410" s="25" t="s">
        <v>4867</v>
      </c>
      <c r="C3410" s="34">
        <v>45936</v>
      </c>
      <c r="D3410" s="34">
        <v>45939</v>
      </c>
      <c r="E3410" s="8">
        <v>136.80000000000001</v>
      </c>
      <c r="F3410" s="8">
        <f t="shared" si="551"/>
        <v>12038.400000000001</v>
      </c>
      <c r="G3410" s="41">
        <f t="shared" si="552"/>
        <v>48153.600000000006</v>
      </c>
      <c r="H3410" s="25" t="s">
        <v>565</v>
      </c>
      <c r="I3410" s="25"/>
      <c r="J3410" s="25">
        <v>4</v>
      </c>
      <c r="K3410" s="25">
        <v>4</v>
      </c>
      <c r="L3410" s="25">
        <f t="shared" si="556"/>
        <v>0</v>
      </c>
      <c r="M3410" s="25" t="s">
        <v>4914</v>
      </c>
      <c r="N3410" s="34">
        <v>45939</v>
      </c>
      <c r="O3410" s="41">
        <v>85120</v>
      </c>
      <c r="P3410" s="25" t="s">
        <v>4866</v>
      </c>
      <c r="Q3410" s="25">
        <v>58156706370</v>
      </c>
      <c r="R3410" s="25" t="s">
        <v>41</v>
      </c>
      <c r="S3410" s="3">
        <v>-20</v>
      </c>
      <c r="T3410" s="42"/>
      <c r="U3410" s="25" t="s">
        <v>3360</v>
      </c>
      <c r="V3410" s="25" t="str">
        <f>VLOOKUP(P3410,'Customer List'!B:C,2,)</f>
        <v>Banglore</v>
      </c>
      <c r="W3410" s="43"/>
      <c r="X3410" s="34">
        <v>45941</v>
      </c>
      <c r="Y3410" s="25">
        <f t="shared" si="560"/>
        <v>2</v>
      </c>
      <c r="Z3410" s="25" t="str">
        <f t="shared" si="561"/>
        <v>Thursday</v>
      </c>
      <c r="AA3410" s="25" t="str">
        <f t="shared" si="562"/>
        <v>Saturday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55"/>
        <v>3407</v>
      </c>
      <c r="B3411" s="25" t="s">
        <v>4867</v>
      </c>
      <c r="C3411" s="34">
        <v>45936</v>
      </c>
      <c r="D3411" s="34">
        <v>45939</v>
      </c>
      <c r="E3411" s="8">
        <v>2631.9</v>
      </c>
      <c r="F3411" s="8">
        <f t="shared" ref="F3411:F3413" si="563">IF(AB3411="DOLLAR",E3411*88,E3411)</f>
        <v>231607.2</v>
      </c>
      <c r="G3411" s="41">
        <f t="shared" ref="G3411:G3413" si="564">F3411*J3411</f>
        <v>463214.4</v>
      </c>
      <c r="H3411" s="25" t="s">
        <v>1988</v>
      </c>
      <c r="I3411" s="25"/>
      <c r="J3411" s="25">
        <v>2</v>
      </c>
      <c r="K3411" s="25">
        <v>2</v>
      </c>
      <c r="L3411" s="25">
        <f t="shared" si="556"/>
        <v>0</v>
      </c>
      <c r="M3411" s="25"/>
      <c r="N3411" s="34">
        <v>45941</v>
      </c>
      <c r="O3411" s="41"/>
      <c r="P3411" s="25" t="s">
        <v>5000</v>
      </c>
      <c r="Q3411" s="25">
        <v>58156840210</v>
      </c>
      <c r="R3411" s="25"/>
      <c r="S3411" s="3">
        <v>4</v>
      </c>
      <c r="T3411" s="42"/>
      <c r="U3411" s="25" t="s">
        <v>3360</v>
      </c>
      <c r="V3411" s="25" t="str">
        <f>VLOOKUP(P3411,'Customer List'!B:C,2,)</f>
        <v>VADODARA</v>
      </c>
      <c r="W3411" s="43"/>
      <c r="X3411" s="34" t="str">
        <f t="shared" si="554"/>
        <v/>
      </c>
      <c r="Y3411" s="25" t="str">
        <f t="shared" si="560"/>
        <v/>
      </c>
      <c r="Z3411" s="25" t="str">
        <f t="shared" si="561"/>
        <v>Saturday</v>
      </c>
      <c r="AA3411" s="25" t="str">
        <f t="shared" si="562"/>
        <v/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55"/>
        <v>3408</v>
      </c>
      <c r="B3412" s="25" t="s">
        <v>4867</v>
      </c>
      <c r="C3412" s="34">
        <v>45936</v>
      </c>
      <c r="D3412" s="34">
        <v>45939</v>
      </c>
      <c r="E3412" s="8">
        <v>220.5</v>
      </c>
      <c r="F3412" s="8">
        <f t="shared" si="563"/>
        <v>19404</v>
      </c>
      <c r="G3412" s="41">
        <f t="shared" si="564"/>
        <v>38808</v>
      </c>
      <c r="H3412" s="25" t="s">
        <v>4865</v>
      </c>
      <c r="I3412" s="25"/>
      <c r="J3412" s="25">
        <v>2</v>
      </c>
      <c r="K3412" s="25">
        <v>2</v>
      </c>
      <c r="L3412" s="25">
        <f t="shared" si="556"/>
        <v>0</v>
      </c>
      <c r="M3412" s="25"/>
      <c r="N3412" s="34">
        <v>45941</v>
      </c>
      <c r="O3412" s="41"/>
      <c r="P3412" s="25" t="s">
        <v>4859</v>
      </c>
      <c r="Q3412" s="25">
        <v>58156808990</v>
      </c>
      <c r="R3412" s="25"/>
      <c r="S3412" s="3">
        <v>4</v>
      </c>
      <c r="T3412" s="42"/>
      <c r="U3412" s="25" t="s">
        <v>3360</v>
      </c>
      <c r="V3412" s="25" t="str">
        <f>VLOOKUP(P3412,'Customer List'!B:C,2,)</f>
        <v>Mumbai</v>
      </c>
      <c r="W3412" s="43"/>
      <c r="X3412" s="34" t="str">
        <f t="shared" si="554"/>
        <v/>
      </c>
      <c r="Y3412" s="25" t="str">
        <f t="shared" si="560"/>
        <v/>
      </c>
      <c r="Z3412" s="25" t="str">
        <f t="shared" si="561"/>
        <v>Saturday</v>
      </c>
      <c r="AA3412" s="25" t="str">
        <f t="shared" si="562"/>
        <v/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55"/>
        <v>3409</v>
      </c>
      <c r="B3413" s="25">
        <v>179957</v>
      </c>
      <c r="C3413" s="34">
        <v>45936</v>
      </c>
      <c r="D3413" s="34">
        <v>45939</v>
      </c>
      <c r="E3413" s="8">
        <v>171.99</v>
      </c>
      <c r="F3413" s="8">
        <f t="shared" si="563"/>
        <v>15135.12</v>
      </c>
      <c r="G3413" s="41">
        <f t="shared" si="564"/>
        <v>15135.12</v>
      </c>
      <c r="H3413" s="25" t="s">
        <v>4995</v>
      </c>
      <c r="I3413" s="25" t="s">
        <v>4996</v>
      </c>
      <c r="J3413" s="25">
        <v>1</v>
      </c>
      <c r="K3413" s="25">
        <v>1</v>
      </c>
      <c r="L3413" s="25">
        <f t="shared" si="556"/>
        <v>0</v>
      </c>
      <c r="M3413" s="25"/>
      <c r="N3413" s="34">
        <v>45941</v>
      </c>
      <c r="O3413" s="41"/>
      <c r="P3413" s="25" t="s">
        <v>622</v>
      </c>
      <c r="Q3413" s="25">
        <v>58156809782</v>
      </c>
      <c r="R3413" s="25"/>
      <c r="S3413" s="3">
        <v>4</v>
      </c>
      <c r="T3413" s="42"/>
      <c r="U3413" s="25" t="s">
        <v>424</v>
      </c>
      <c r="V3413" s="25" t="str">
        <f>VLOOKUP(P3413,'Customer List'!B:C,2,)</f>
        <v>Hyderabad</v>
      </c>
      <c r="W3413" s="43"/>
      <c r="X3413" s="34" t="str">
        <f t="shared" ref="X3413:X3414" si="565">IF(OR(R3413 = "PRIYANKA MADAM", R3413 = "DEEPAK", R3413 = "PORTER"),N3413,"")</f>
        <v/>
      </c>
      <c r="Y3413" s="25" t="str">
        <f t="shared" ref="Y3413:Y3414" si="566">IF(X3413="", "", X3413-N3413)</f>
        <v/>
      </c>
      <c r="Z3413" s="25" t="str">
        <f t="shared" ref="Z3413:Z3414" si="567">IF(N3413="", "", TEXT(N3413, "dddd"))</f>
        <v>Saturday</v>
      </c>
      <c r="AA3413" s="25" t="str">
        <f t="shared" ref="AA3413:AA3414" si="568">IF(X3413="", "", TEXT(X3413, "dddd"))</f>
        <v/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55"/>
        <v>3410</v>
      </c>
      <c r="B3414" s="25">
        <v>179957</v>
      </c>
      <c r="C3414" s="34">
        <v>45936</v>
      </c>
      <c r="D3414" s="34">
        <v>45939</v>
      </c>
      <c r="E3414" s="8">
        <f>8020.41/3</f>
        <v>2673.47</v>
      </c>
      <c r="F3414" s="8">
        <f t="shared" ref="F3414" si="569">IF(AB3414="DOLLAR",E3414*88,E3414)</f>
        <v>235265.36</v>
      </c>
      <c r="G3414" s="41">
        <f t="shared" ref="G3414" si="570">F3414*J3414</f>
        <v>705796.08</v>
      </c>
      <c r="H3414" s="25" t="s">
        <v>442</v>
      </c>
      <c r="I3414" s="25" t="s">
        <v>4997</v>
      </c>
      <c r="J3414" s="25">
        <v>3</v>
      </c>
      <c r="K3414" s="25">
        <v>3</v>
      </c>
      <c r="L3414" s="25">
        <f t="shared" si="556"/>
        <v>0</v>
      </c>
      <c r="M3414" s="25"/>
      <c r="N3414" s="34">
        <v>45941</v>
      </c>
      <c r="O3414" s="41"/>
      <c r="P3414" s="25" t="s">
        <v>371</v>
      </c>
      <c r="Q3414" s="25">
        <v>58156810935</v>
      </c>
      <c r="R3414" s="25"/>
      <c r="S3414" s="3">
        <v>4</v>
      </c>
      <c r="T3414" s="42"/>
      <c r="U3414" s="25" t="s">
        <v>424</v>
      </c>
      <c r="V3414" s="25" t="str">
        <f>VLOOKUP(P3414,'Customer List'!B:C,2,)</f>
        <v>Gujrat</v>
      </c>
      <c r="W3414" s="43"/>
      <c r="X3414" s="34" t="str">
        <f t="shared" si="565"/>
        <v/>
      </c>
      <c r="Y3414" s="25" t="str">
        <f t="shared" si="566"/>
        <v/>
      </c>
      <c r="Z3414" s="25" t="str">
        <f t="shared" si="567"/>
        <v>Saturday</v>
      </c>
      <c r="AA3414" s="25" t="str">
        <f t="shared" si="568"/>
        <v/>
      </c>
      <c r="AB3414" s="25" t="str">
        <f>VLOOKUP(U3414,'Currency Sheet'!A:C,3,)</f>
        <v>DOLLAR</v>
      </c>
      <c r="AC3414" s="54" t="str">
        <f>VLOOKUP(P3414,'Customer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6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>
        <v>0</v>
      </c>
      <c r="B3306" s="35">
        <v>0</v>
      </c>
      <c r="C3306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56" t="s">
        <v>3700</v>
      </c>
      <c r="C38" s="56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4"/>
  <sheetViews>
    <sheetView topLeftCell="A195" workbookViewId="0">
      <selection activeCell="G221" sqref="G22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4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4354</v>
      </c>
      <c r="C213" s="12" t="s">
        <v>4355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4445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4446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4447</v>
      </c>
      <c r="C216" s="12" t="s">
        <v>4450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4448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4449</v>
      </c>
      <c r="C218" s="12" t="s">
        <v>4450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4687</v>
      </c>
      <c r="C219" s="12" t="s">
        <v>4689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4703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4858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4859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4866</v>
      </c>
      <c r="C223" s="12" t="s">
        <v>825</v>
      </c>
      <c r="D223" s="13" t="s">
        <v>1189</v>
      </c>
      <c r="E223" s="1"/>
      <c r="F223" s="1"/>
    </row>
    <row r="224" spans="1:6" x14ac:dyDescent="0.25">
      <c r="A224" s="12">
        <f t="shared" si="3"/>
        <v>223</v>
      </c>
      <c r="B224" s="12" t="s">
        <v>5000</v>
      </c>
      <c r="C224" s="12" t="s">
        <v>5001</v>
      </c>
      <c r="D224" s="13" t="s">
        <v>1189</v>
      </c>
      <c r="E224" s="1"/>
      <c r="F224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8"/>
  <sheetViews>
    <sheetView topLeftCell="D1" zoomScale="115" zoomScaleNormal="115" workbookViewId="0">
      <selection activeCell="I3" sqref="I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58" t="s">
        <v>1200</v>
      </c>
      <c r="I1" s="59"/>
      <c r="J1" s="59"/>
      <c r="K1" s="60"/>
      <c r="O1" s="21" t="s">
        <v>2032</v>
      </c>
      <c r="P1" s="21">
        <v>45937</v>
      </c>
    </row>
    <row r="2" spans="1:21" x14ac:dyDescent="0.25">
      <c r="A2" s="2">
        <f>_xlfn.XLOOKUP(B2,MasterSheet!Q:Q,MasterSheet!N:N," ")</f>
        <v>45825</v>
      </c>
      <c r="B2" s="1" cm="1">
        <f t="array" ref="B2:B47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38"/>
      <c r="M2" t="s">
        <v>735</v>
      </c>
      <c r="O2" s="36" t="s">
        <v>1233</v>
      </c>
      <c r="P2" s="4" t="s">
        <v>1202</v>
      </c>
      <c r="Q2" s="4" t="s">
        <v>1203</v>
      </c>
      <c r="R2" s="4" t="s">
        <v>9</v>
      </c>
      <c r="S2" s="36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3">_xlfn._xlws.SORT(
  _xlfn._xlws.FILTER(A3:D472, (C3:C472=0))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58156808990,58156809782,58156810375,58156810622,58156810762,58156810935,58156811112,58156812302,58156812453,58156812615,58156812770,58156812906,58156813050,58156813326,58156813610,58156838364,58156838563,58156839753,58156840210,58156842866</v>
      </c>
      <c r="O3" s="2" cm="1">
        <f t="array" ref="O3:R29">_xlfn._xlws.SORT(_xlfn._xlws.FILTER(A:D,A:A =$P$1), 1, TRUE)</f>
        <v>45937</v>
      </c>
      <c r="P3" s="1">
        <v>58156564491</v>
      </c>
      <c r="Q3" s="1" t="str">
        <v>Delivered</v>
      </c>
      <c r="R3" s="1" t="str">
        <v>TECHWEST</v>
      </c>
      <c r="S3" s="2">
        <f>IF(ISBLANK(VLOOKUP(P3,MasterSheet!Q:X,8,FALSE)), "", VLOOKUP(P3,MasterSheet!Q:X,8,FALSE))</f>
        <v>45939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45937</v>
      </c>
      <c r="P4" s="1">
        <v>58156564841</v>
      </c>
      <c r="Q4" s="1" t="str">
        <v>Delivered</v>
      </c>
      <c r="R4" s="1" t="str">
        <v>BECKMAN</v>
      </c>
      <c r="S4" s="2">
        <f>IF(ISBLANK(VLOOKUP(P4,MasterSheet!Q:X,8,FALSE)), "", VLOOKUP(P4,MasterSheet!Q:X,8,FALSE))</f>
        <v>45938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45937</v>
      </c>
      <c r="P5" s="1">
        <v>58156565795</v>
      </c>
      <c r="Q5" s="1" t="str">
        <v>Delivered</v>
      </c>
      <c r="R5" s="1" t="str">
        <v>NCCS</v>
      </c>
      <c r="S5" s="2">
        <f>IF(ISBLANK(VLOOKUP(P5,MasterSheet!Q:X,8,FALSE)), "", VLOOKUP(P5,MasterSheet!Q:X,8,FALSE))</f>
        <v>45938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45937</v>
      </c>
      <c r="P6" s="1">
        <v>58156565891</v>
      </c>
      <c r="Q6" s="1" t="str">
        <v>Delivered</v>
      </c>
      <c r="R6" s="1" t="str">
        <v>BIO AID</v>
      </c>
      <c r="S6" s="2">
        <f>IF(ISBLANK(VLOOKUP(P6,MasterSheet!Q:X,8,FALSE)), "", VLOOKUP(P6,MasterSheet!Q:X,8,FALSE))</f>
        <v>45939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45937</v>
      </c>
      <c r="P7" s="1">
        <v>58156566646</v>
      </c>
      <c r="Q7" s="1" t="str">
        <v>Delivered</v>
      </c>
      <c r="R7" s="1" t="str">
        <v>NEUBERG</v>
      </c>
      <c r="S7" s="2">
        <f>IF(ISBLANK(VLOOKUP(P7,MasterSheet!Q:X,8,FALSE)), "", VLOOKUP(P7,MasterSheet!Q:X,8,FALSE))</f>
        <v>45938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1199</v>
      </c>
      <c r="O8" s="2">
        <v>45937</v>
      </c>
      <c r="P8" s="1">
        <v>58156567033</v>
      </c>
      <c r="Q8" s="1" t="str">
        <v>Delivered</v>
      </c>
      <c r="R8" s="1" t="str">
        <v>FARCAST</v>
      </c>
      <c r="S8" s="2">
        <f>IF(ISBLANK(VLOOKUP(P8,MasterSheet!Q:X,8,FALSE)), "", VLOOKUP(P8,MasterSheet!Q:X,8,FALSE))</f>
        <v>45938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45937</v>
      </c>
      <c r="P9" s="1">
        <v>58156567490</v>
      </c>
      <c r="Q9" s="1" t="str">
        <v>Delivered</v>
      </c>
      <c r="R9" s="1" t="str">
        <v>Symbiosis</v>
      </c>
      <c r="S9" s="2">
        <f>IF(ISBLANK(VLOOKUP(P9,MasterSheet!Q:X,8,FALSE)), "", VLOOKUP(P9,MasterSheet!Q:X,8,FALSE))</f>
        <v>45938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45937</v>
      </c>
      <c r="P10" s="1">
        <v>58156567700</v>
      </c>
      <c r="Q10" s="1" t="str">
        <v>Delivered</v>
      </c>
      <c r="R10" s="1" t="str">
        <v>KOKILA</v>
      </c>
      <c r="S10" s="2">
        <f>IF(ISBLANK(VLOOKUP(P10,MasterSheet!Q:X,8,FALSE)), "", VLOOKUP(P10,MasterSheet!Q:X,8,FALSE))</f>
        <v>45941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45937</v>
      </c>
      <c r="P11" s="1">
        <v>58156568142</v>
      </c>
      <c r="Q11" s="1" t="str">
        <v>Delivered</v>
      </c>
      <c r="R11" s="1" t="str">
        <v>ICT</v>
      </c>
      <c r="S11" s="2">
        <f>IF(ISBLANK(VLOOKUP(P11,MasterSheet!Q:X,8,FALSE)), "", VLOOKUP(P11,MasterSheet!Q:X,8,FALSE))</f>
        <v>45939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45937</v>
      </c>
      <c r="P12" s="1">
        <v>58156568330</v>
      </c>
      <c r="Q12" s="1" t="str">
        <v>Delivered</v>
      </c>
      <c r="R12" s="1" t="str">
        <v>BHARAT biotech</v>
      </c>
      <c r="S12" s="2">
        <f>IF(ISBLANK(VLOOKUP(P12,MasterSheet!Q:X,8,FALSE)), "", VLOOKUP(P12,MasterSheet!Q:X,8,FALSE))</f>
        <v>45939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45937</v>
      </c>
      <c r="P13" s="1">
        <v>58156568676</v>
      </c>
      <c r="Q13" s="1" t="str">
        <v>Delivered</v>
      </c>
      <c r="R13" s="1" t="str">
        <v>CELLIN BIO</v>
      </c>
      <c r="S13" s="2">
        <f>IF(ISBLANK(VLOOKUP(P13,MasterSheet!Q:X,8,FALSE)), "", VLOOKUP(P13,MasterSheet!Q:X,8,FALSE))</f>
        <v>45938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45937</v>
      </c>
      <c r="P14" s="1">
        <v>58156569435</v>
      </c>
      <c r="Q14" s="1" t="str">
        <v>Delivered</v>
      </c>
      <c r="R14" s="1" t="str">
        <v>ACTREC</v>
      </c>
      <c r="S14" s="2">
        <f>IF(ISBLANK(VLOOKUP(P14,MasterSheet!Q:X,8,FALSE)), "", VLOOKUP(P14,MasterSheet!Q:X,8,FALSE))</f>
        <v>45938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45937</v>
      </c>
      <c r="P15" s="1">
        <v>58156569730</v>
      </c>
      <c r="Q15" s="1" t="str">
        <v>Delivered</v>
      </c>
      <c r="R15" s="1" t="str">
        <v>BIO SOLUTION</v>
      </c>
      <c r="S15" s="2">
        <f>IF(ISBLANK(VLOOKUP(P15,MasterSheet!Q:X,8,FALSE)), "", VLOOKUP(P15,MasterSheet!Q:X,8,FALSE))</f>
        <v>45938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45937</v>
      </c>
      <c r="P16" s="1">
        <v>58156570021</v>
      </c>
      <c r="Q16" s="1" t="str">
        <v>Delivered</v>
      </c>
      <c r="R16" s="1" t="str">
        <v>ILABKART</v>
      </c>
      <c r="S16" s="2">
        <f>IF(ISBLANK(VLOOKUP(P16,MasterSheet!Q:X,8,FALSE)), "", VLOOKUP(P16,MasterSheet!Q:X,8,FALSE))</f>
        <v>45938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45937</v>
      </c>
      <c r="P17" s="1">
        <v>58156571163</v>
      </c>
      <c r="Q17" s="1" t="str">
        <v>Delivered</v>
      </c>
      <c r="R17" s="1" t="str">
        <v>M BIOTECH</v>
      </c>
      <c r="S17" s="2">
        <f>IF(ISBLANK(VLOOKUP(P17,MasterSheet!Q:X,8,FALSE)), "", VLOOKUP(P17,MasterSheet!Q:X,8,FALSE))</f>
        <v>45939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45937</v>
      </c>
      <c r="P18" s="1">
        <v>58156571594</v>
      </c>
      <c r="Q18" s="1" t="str">
        <v>Delivered</v>
      </c>
      <c r="R18" s="1" t="str">
        <v>SUN PHARMA</v>
      </c>
      <c r="S18" s="2">
        <f>IF(ISBLANK(VLOOKUP(P18,MasterSheet!Q:X,8,FALSE)), "", VLOOKUP(P18,MasterSheet!Q:X,8,FALSE))</f>
        <v>45938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45941</v>
      </c>
      <c r="I19" s="1">
        <v>58156838364</v>
      </c>
      <c r="J19" s="1">
        <v>0</v>
      </c>
      <c r="K19" s="1" t="str">
        <v>MANIPAL</v>
      </c>
      <c r="M19" s="24"/>
      <c r="O19" s="2">
        <v>45937</v>
      </c>
      <c r="P19" s="1">
        <v>58156571955</v>
      </c>
      <c r="Q19" s="1" t="str">
        <v>Delivered</v>
      </c>
      <c r="R19" s="1" t="str">
        <v>AURIGINE ONCO</v>
      </c>
      <c r="S19" s="2">
        <f>IF(ISBLANK(VLOOKUP(P19,MasterSheet!Q:X,8,FALSE)), "", VLOOKUP(P19,MasterSheet!Q:X,8,FALSE))</f>
        <v>45938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45941</v>
      </c>
      <c r="I20" s="2">
        <v>58156838563</v>
      </c>
      <c r="J20" s="1">
        <v>0</v>
      </c>
      <c r="K20" s="1" t="str">
        <v>ACTREC</v>
      </c>
      <c r="M20" s="24"/>
      <c r="O20" s="2">
        <v>45937</v>
      </c>
      <c r="P20" s="1">
        <v>58156572773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45941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45941</v>
      </c>
      <c r="I21" s="2">
        <v>58156839753</v>
      </c>
      <c r="J21" s="1">
        <v>0</v>
      </c>
      <c r="K21" s="1" t="str">
        <v>ILS</v>
      </c>
      <c r="O21" s="2">
        <v>45937</v>
      </c>
      <c r="P21" s="1">
        <v>58156573160</v>
      </c>
      <c r="Q21" s="1" t="str">
        <v>Delivered</v>
      </c>
      <c r="R21" s="1" t="str">
        <v>IIT KANPUR</v>
      </c>
      <c r="S21" s="2">
        <f>IF(ISBLANK(VLOOKUP(P21,MasterSheet!Q:X,8,FALSE)), "", VLOOKUP(P21,MasterSheet!Q:X,8,FALSE))</f>
        <v>45939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45941</v>
      </c>
      <c r="I22" s="1">
        <v>58156840210</v>
      </c>
      <c r="J22" s="1">
        <v>0</v>
      </c>
      <c r="K22" s="1" t="str">
        <v>SUN PHARMACEUTICALS</v>
      </c>
      <c r="O22" s="2">
        <v>45937</v>
      </c>
      <c r="P22" s="1">
        <v>58156573495</v>
      </c>
      <c r="Q22" s="1" t="str">
        <v>Delivered</v>
      </c>
      <c r="R22" s="1" t="str">
        <v>MICRO VAPI</v>
      </c>
      <c r="S22" s="2">
        <f>IF(ISBLANK(VLOOKUP(P22,MasterSheet!Q:X,8,FALSE)), "", VLOOKUP(P22,MasterSheet!Q:X,8,FALSE))</f>
        <v>45939</v>
      </c>
      <c r="T22" s="37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45941</v>
      </c>
      <c r="I23" s="1">
        <v>58156842866</v>
      </c>
      <c r="J23" s="1">
        <v>0</v>
      </c>
      <c r="K23" s="1" t="str">
        <v>MICRO VAPI</v>
      </c>
      <c r="O23" s="2">
        <v>45937</v>
      </c>
      <c r="P23" s="1">
        <v>58156574066</v>
      </c>
      <c r="Q23" s="1" t="str">
        <v>Delivered</v>
      </c>
      <c r="R23" s="1" t="str">
        <v>TIGS</v>
      </c>
      <c r="S23" s="2">
        <f>IF(ISBLANK(VLOOKUP(P23,MasterSheet!Q:X,8,FALSE)), "", VLOOKUP(P23,MasterSheet!Q:X,8,FALSE))</f>
        <v>45938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45937</v>
      </c>
      <c r="P24" s="1">
        <v>58156574420</v>
      </c>
      <c r="Q24" s="1" t="str">
        <v>Delivered</v>
      </c>
      <c r="R24" s="1" t="str">
        <v>BITS PILANI</v>
      </c>
      <c r="S24" s="2">
        <f>IF(ISBLANK(VLOOKUP(P24,MasterSheet!Q:X,8,FALSE)), "", VLOOKUP(P24,MasterSheet!Q:X,8,FALSE))</f>
        <v>45939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45937</v>
      </c>
      <c r="P25" s="1">
        <v>58156578664</v>
      </c>
      <c r="Q25" s="1" t="str">
        <v>Delivered</v>
      </c>
      <c r="R25" s="1" t="str">
        <v>ILS</v>
      </c>
      <c r="S25" s="2">
        <f>IF(ISBLANK(VLOOKUP(P25,MasterSheet!Q:X,8,FALSE)), "", VLOOKUP(P25,MasterSheet!Q:X,8,FALSE))</f>
        <v>45941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45937</v>
      </c>
      <c r="P26" s="1">
        <v>58156579261</v>
      </c>
      <c r="Q26" s="1" t="str">
        <v>Delivered</v>
      </c>
      <c r="R26" s="1" t="str">
        <v>IISER BHOPAL</v>
      </c>
      <c r="S26" s="2">
        <f>IF(ISBLANK(VLOOKUP(P26,MasterSheet!Q:X,8,FALSE)), "", VLOOKUP(P26,MasterSheet!Q:X,8,FALSE))</f>
        <v>45939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45937</v>
      </c>
      <c r="P27" s="1">
        <v>58156584054</v>
      </c>
      <c r="Q27" s="1" t="str">
        <v>Delivered</v>
      </c>
      <c r="R27" s="1" t="str">
        <v>TCG</v>
      </c>
      <c r="S27" s="2">
        <f>IF(ISBLANK(VLOOKUP(P27,MasterSheet!Q:X,8,FALSE)), "", VLOOKUP(P27,MasterSheet!Q:X,8,FALSE))</f>
        <v>45938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45937</v>
      </c>
      <c r="P28" s="1" t="str">
        <v>D3003710012</v>
      </c>
      <c r="Q28" s="1" t="str">
        <v>Delivered</v>
      </c>
      <c r="R28" s="1" t="str">
        <v>PATANJALI</v>
      </c>
      <c r="S28" s="2">
        <f>IF(ISBLANK(VLOOKUP(P28,MasterSheet!Q:X,8,FALSE)), "", VLOOKUP(P28,MasterSheet!Q:X,8,FALSE))</f>
        <v>45940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45937</v>
      </c>
      <c r="P29" s="1" t="str">
        <v>D3003710013</v>
      </c>
      <c r="Q29" s="1" t="str">
        <v>Delivered</v>
      </c>
      <c r="R29" s="1" t="str">
        <v>MEDLIFE</v>
      </c>
      <c r="S29" s="2">
        <f>IF(ISBLANK(VLOOKUP(P29,MasterSheet!Q:X,8,FALSE)), "", VLOOKUP(P29,MasterSheet!Q:X,8,FALSE))</f>
        <v>45937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>
        <f>IFERROR(VLOOKUP(B427,MasterSheet!Q:R,2,)," ")</f>
        <v>0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>
        <f>IFERROR(VLOOKUP(B428,MasterSheet!Q:R,2,)," ")</f>
        <v>0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>
        <f>IFERROR(VLOOKUP(B430,MasterSheet!Q:R,2,)," ")</f>
        <v>0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 t="str">
        <f>_xlfn.XLOOKUP(B432,MasterSheet!Q:Q,MasterSheet!N:N," ")</f>
        <v>Dispatch Date</v>
      </c>
      <c r="B432" t="str">
        <v>Awb Number</v>
      </c>
      <c r="C432" s="1" t="str">
        <f>IFERROR(VLOOKUP(B432,MasterSheet!Q:R,2,)," ")</f>
        <v>Docket Status</v>
      </c>
      <c r="D432" s="1" t="str">
        <f>_xlfn.XLOOKUP(B432,MasterSheet!Q:Q,MasterSheet!P:P)</f>
        <v>Customer name</v>
      </c>
      <c r="E432" s="1" t="str">
        <f t="shared" si="74"/>
        <v>Other</v>
      </c>
      <c r="F432" s="1" t="str">
        <f t="shared" si="75"/>
        <v>Dispatch Date</v>
      </c>
    </row>
    <row r="433" spans="1:6" x14ac:dyDescent="0.25">
      <c r="A433" s="2">
        <f>_xlfn.XLOOKUP(B433,MasterSheet!Q:Q,MasterSheet!N:N," ")</f>
        <v>45812</v>
      </c>
      <c r="B433" t="str">
        <v>BY HAND</v>
      </c>
      <c r="C433" s="1" t="str">
        <f>IFERROR(VLOOKUP(B433,MasterSheet!Q:R,2,)," ")</f>
        <v>PRIYANKA MADAM</v>
      </c>
      <c r="D433" s="1" t="str">
        <f>_xlfn.XLOOKUP(B433,MasterSheet!Q:Q,MasterSheet!P:P)</f>
        <v>ICGEB</v>
      </c>
      <c r="E433" s="1" t="str">
        <f t="shared" si="74"/>
        <v>Other</v>
      </c>
      <c r="F433" s="1" t="str">
        <f t="shared" si="75"/>
        <v>Wednesday</v>
      </c>
    </row>
    <row r="434" spans="1:6" x14ac:dyDescent="0.25">
      <c r="A434" s="2">
        <f>_xlfn.XLOOKUP(B434,MasterSheet!Q:Q,MasterSheet!N:N," ")</f>
        <v>45840</v>
      </c>
      <c r="B434" t="str">
        <v>BY PORTER</v>
      </c>
      <c r="C434" s="1" t="str">
        <f>IFERROR(VLOOKUP(B434,MasterSheet!Q:R,2,)," ")</f>
        <v>BY PORTER</v>
      </c>
      <c r="D434" s="1" t="str">
        <f>_xlfn.XLOOKUP(B434,MasterSheet!Q:Q,MasterSheet!P:P)</f>
        <v>NDTL</v>
      </c>
      <c r="E434" s="1" t="str">
        <f t="shared" si="74"/>
        <v>Other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45894</v>
      </c>
      <c r="B435" t="str">
        <v>D3001955194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45846</v>
      </c>
      <c r="B436" t="str">
        <v>D3001996933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DTDC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45846</v>
      </c>
      <c r="B437" t="str">
        <v>D3001996934</v>
      </c>
      <c r="C437" s="1" t="str">
        <f>IFERROR(VLOOKUP(B437,MasterSheet!Q:R,2,)," ")</f>
        <v>Delivered</v>
      </c>
      <c r="D437" s="1" t="str">
        <f>_xlfn.XLOOKUP(B437,MasterSheet!Q:Q,MasterSheet!P:P)</f>
        <v>BIO SYSTEMS</v>
      </c>
      <c r="E437" s="1" t="str">
        <f t="shared" si="74"/>
        <v>DTDC</v>
      </c>
      <c r="F437" s="1" t="str">
        <f t="shared" si="75"/>
        <v>Tuesday</v>
      </c>
    </row>
    <row r="438" spans="1:6" x14ac:dyDescent="0.25">
      <c r="A438" s="2">
        <f>_xlfn.XLOOKUP(B438,MasterSheet!Q:Q,MasterSheet!N:N," ")</f>
        <v>45846</v>
      </c>
      <c r="B438" t="str">
        <v>D3001996935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Tuesday</v>
      </c>
    </row>
    <row r="439" spans="1:6" x14ac:dyDescent="0.25">
      <c r="A439" s="2">
        <f>_xlfn.XLOOKUP(B439,MasterSheet!Q:Q,MasterSheet!N:N," ")</f>
        <v>45880</v>
      </c>
      <c r="B439" t="str">
        <v>D3001997013</v>
      </c>
      <c r="C439" s="1" t="str">
        <f>IFERROR(VLOOKUP(B439,MasterSheet!Q:R,2,)," ")</f>
        <v>Delivered</v>
      </c>
      <c r="D439" s="1" t="str">
        <f>_xlfn.XLOOKUP(B439,MasterSheet!Q:Q,MasterSheet!P:P)</f>
        <v>RESEARCH WORLD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45880</v>
      </c>
      <c r="B440" t="str">
        <v>D3001997014</v>
      </c>
      <c r="C440" s="1" t="str">
        <f>IFERROR(VLOOKUP(B440,MasterSheet!Q:R,2,)," ")</f>
        <v>Delivered</v>
      </c>
      <c r="D440" s="1" t="str">
        <f>_xlfn.XLOOKUP(B440,MasterSheet!Q:Q,MasterSheet!P:P)</f>
        <v>IMTECH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45880</v>
      </c>
      <c r="B441" t="str">
        <v>D3001997015</v>
      </c>
      <c r="C441" s="1" t="str">
        <f>IFERROR(VLOOKUP(B441,MasterSheet!Q:R,2,)," ")</f>
        <v>Delivered</v>
      </c>
      <c r="D441" s="1" t="str">
        <f>_xlfn.XLOOKUP(B441,MasterSheet!Q:Q,MasterSheet!P:P)</f>
        <v>IIT-ROORKE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45887</v>
      </c>
      <c r="B442" t="str">
        <v>D3001997017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45887</v>
      </c>
      <c r="B443" t="str">
        <v>D3001997018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45836</v>
      </c>
      <c r="B444" t="str">
        <v>D3002213696</v>
      </c>
      <c r="C444" s="1" t="str">
        <f>IFERROR(VLOOKUP(B444,MasterSheet!Q:R,2,)," ")</f>
        <v>Delivered</v>
      </c>
      <c r="D444" s="1" t="str">
        <f>_xlfn.XLOOKUP(B444,MasterSheet!Q:Q,MasterSheet!P:P)</f>
        <v>SOHST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45846</v>
      </c>
      <c r="B445" t="str">
        <v>D3002213697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45832</v>
      </c>
      <c r="B446" t="str">
        <v>D3002213704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45829</v>
      </c>
      <c r="B447" t="str">
        <v>D3002213705</v>
      </c>
      <c r="C447" s="1" t="str">
        <f>IFERROR(VLOOKUP(B447,MasterSheet!Q:R,2,)," ")</f>
        <v>Delivered</v>
      </c>
      <c r="D447" s="1" t="str">
        <f>_xlfn.XLOOKUP(B447,MasterSheet!Q:Q,MasterSheet!P:P)</f>
        <v>Imtech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45867</v>
      </c>
      <c r="B448" t="str">
        <v>D3002709220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45852</v>
      </c>
      <c r="B449" t="str">
        <v>D3002709675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45852</v>
      </c>
      <c r="B450" t="str">
        <v>D3002709676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45860</v>
      </c>
      <c r="B451" t="str">
        <v>D3002709684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45860</v>
      </c>
      <c r="B452" t="str">
        <v>D3002709685</v>
      </c>
      <c r="C452" s="1" t="str">
        <f>IFERROR(VLOOKUP(B452,MasterSheet!Q:R,2,)," ")</f>
        <v>Delivered</v>
      </c>
      <c r="D452" s="1" t="str">
        <f>_xlfn.XLOOKUP(B452,MasterSheet!Q:Q,MasterSheet!P:P)</f>
        <v>Essence</v>
      </c>
      <c r="E452" s="1" t="str">
        <f t="shared" si="74"/>
        <v>DTDC</v>
      </c>
      <c r="F452" s="1" t="str">
        <f t="shared" si="75"/>
        <v>Tuesday</v>
      </c>
    </row>
    <row r="453" spans="1:6" x14ac:dyDescent="0.25">
      <c r="A453" s="2">
        <f>_xlfn.XLOOKUP(B453,MasterSheet!Q:Q,MasterSheet!N:N," ")</f>
        <v>45867</v>
      </c>
      <c r="B453" t="str">
        <v>D3002864036</v>
      </c>
      <c r="C453" s="1" t="str">
        <f>IFERROR(VLOOKUP(B453,MasterSheet!Q:R,2,)," ")</f>
        <v>Delivered</v>
      </c>
      <c r="D453" s="1" t="str">
        <f>_xlfn.XLOOKUP(B453,MasterSheet!Q:Q,MasterSheet!P:P)</f>
        <v>MEDLIFE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45867</v>
      </c>
      <c r="B454" t="str">
        <v>D3002864037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45873</v>
      </c>
      <c r="B455" t="str">
        <v>D3002864041</v>
      </c>
      <c r="C455" s="1" t="str">
        <f>IFERROR(VLOOKUP(B455,MasterSheet!Q:R,2,)," ")</f>
        <v>Delivered</v>
      </c>
      <c r="D455" s="1" t="str">
        <f>_xlfn.XLOOKUP(B455,MasterSheet!Q:Q,MasterSheet!P:P)</f>
        <v>POOJA TRADERS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45871</v>
      </c>
      <c r="B456" t="str">
        <v>D3002864042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45875</v>
      </c>
      <c r="B457" t="str">
        <v>D3002864046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Wednesday</v>
      </c>
    </row>
    <row r="458" spans="1:6" x14ac:dyDescent="0.25">
      <c r="A458" s="2">
        <f>_xlfn.XLOOKUP(B458,MasterSheet!Q:Q,MasterSheet!N:N," ")</f>
        <v>45901</v>
      </c>
      <c r="B458" t="str">
        <v>D3002950334</v>
      </c>
      <c r="C458" s="1" t="str">
        <f>IFERROR(VLOOKUP(B458,MasterSheet!Q:R,2,)," ")</f>
        <v>Delivered</v>
      </c>
      <c r="D458" s="1" t="str">
        <f>_xlfn.XLOOKUP(B458,MasterSheet!Q:Q,MasterSheet!P:P)</f>
        <v>IISER MOHALI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45908</v>
      </c>
      <c r="B459" t="str">
        <v>D3002950414</v>
      </c>
      <c r="C459" s="1" t="str">
        <f>IFERROR(VLOOKUP(B459,MasterSheet!Q:R,2,)," ")</f>
        <v>Delivered</v>
      </c>
      <c r="D459" s="1" t="str">
        <f>_xlfn.XLOOKUP(B459,MasterSheet!Q:Q,MasterSheet!P:P)</f>
        <v>RESEARCH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45908</v>
      </c>
      <c r="B460" t="str">
        <v>D3002950415</v>
      </c>
      <c r="C460" s="1" t="str">
        <f>IFERROR(VLOOKUP(B460,MasterSheet!Q:R,2,)," ")</f>
        <v>Delivered</v>
      </c>
      <c r="D460" s="1" t="str">
        <f>_xlfn.XLOOKUP(B460,MasterSheet!Q:Q,MasterSheet!P:P)</f>
        <v>IISER MOHALI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45908</v>
      </c>
      <c r="B461" t="str">
        <v>D3002950416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D3002950417</v>
      </c>
      <c r="C462" s="1" t="str">
        <f>IFERROR(VLOOKUP(B462,MasterSheet!Q:R,2,)," ")</f>
        <v>Delivered</v>
      </c>
      <c r="D462" s="1" t="str">
        <f>_xlfn.XLOOKUP(B462,MasterSheet!Q:Q,MasterSheet!P:P)</f>
        <v>ESSENCE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45913</v>
      </c>
      <c r="B463" t="str">
        <v>D3003568451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45915</v>
      </c>
      <c r="B464" t="str">
        <v>D3003568486</v>
      </c>
      <c r="C464" s="1" t="str">
        <f>IFERROR(VLOOKUP(B464,MasterSheet!Q:R,2,)," ")</f>
        <v>Delivered</v>
      </c>
      <c r="D464" s="1" t="str">
        <f>_xlfn.XLOOKUP(B464,MasterSheet!Q:Q,MasterSheet!P:P)</f>
        <v>IMTECH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45915</v>
      </c>
      <c r="B465" t="str">
        <v>D3003568487</v>
      </c>
      <c r="C465" s="1" t="str">
        <f>IFERROR(VLOOKUP(B465,MasterSheet!Q:R,2,)," ")</f>
        <v>Delivered</v>
      </c>
      <c r="D465" s="1" t="str">
        <f>_xlfn.XLOOKUP(B465,MasterSheet!Q:Q,MasterSheet!P:P)</f>
        <v>RESEARCH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45915</v>
      </c>
      <c r="B466" t="str">
        <v>D3003568488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45927</v>
      </c>
      <c r="B467" t="str">
        <v>D3003710005</v>
      </c>
      <c r="C467" s="1" t="str">
        <f>IFERROR(VLOOKUP(B467,MasterSheet!Q:R,2,)," ")</f>
        <v>Delivered</v>
      </c>
      <c r="D467" s="1" t="str">
        <f>_xlfn.XLOOKUP(B467,MasterSheet!Q:Q,MasterSheet!P:P)</f>
        <v>INFINITY</v>
      </c>
      <c r="E467" s="1" t="str">
        <f t="shared" si="76"/>
        <v>DTDC</v>
      </c>
      <c r="F467" s="1" t="str">
        <f t="shared" si="77"/>
        <v>Saturday</v>
      </c>
    </row>
    <row r="468" spans="1:6" x14ac:dyDescent="0.25">
      <c r="A468" s="2">
        <f>_xlfn.XLOOKUP(B468,MasterSheet!Q:Q,MasterSheet!N:N," ")</f>
        <v>45927</v>
      </c>
      <c r="B468" t="str">
        <v>D3003710006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 x14ac:dyDescent="0.25">
      <c r="A469" s="2">
        <f>_xlfn.XLOOKUP(B469,MasterSheet!Q:Q,MasterSheet!N:N," ")</f>
        <v>45934</v>
      </c>
      <c r="B469" t="str">
        <v>D3003710010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Saturday</v>
      </c>
    </row>
    <row r="470" spans="1:6" x14ac:dyDescent="0.25">
      <c r="A470" s="2">
        <f>_xlfn.XLOOKUP(B470,MasterSheet!Q:Q,MasterSheet!N:N," ")</f>
        <v>45937</v>
      </c>
      <c r="B470" t="str">
        <v>D3003710012</v>
      </c>
      <c r="C470" s="1" t="str">
        <f>IFERROR(VLOOKUP(B470,MasterSheet!Q:R,2,)," ")</f>
        <v>Delivered</v>
      </c>
      <c r="D470" s="1" t="str">
        <f>_xlfn.XLOOKUP(B470,MasterSheet!Q:Q,MasterSheet!P:P)</f>
        <v>PATANJALI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45937</v>
      </c>
      <c r="B471" t="str">
        <v>D3003710013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45936</v>
      </c>
      <c r="B472" t="str">
        <v>D3003710017</v>
      </c>
      <c r="C472" s="1">
        <f>IFERROR(VLOOKUP(B472,MasterSheet!Q:R,2,)," ")</f>
        <v>0</v>
      </c>
      <c r="D472" s="1" t="str">
        <f>_xlfn.XLOOKUP(B472,MasterSheet!Q:Q,MasterSheet!P:P)</f>
        <v>IISER MOHALI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45933</v>
      </c>
      <c r="B473" t="str">
        <v>D3003710018</v>
      </c>
      <c r="C473" s="1" t="str">
        <f>IFERROR(VLOOKUP(B473,MasterSheet!Q:R,2,)," ")</f>
        <v>Delivered</v>
      </c>
      <c r="D473" s="1" t="str">
        <f>_xlfn.XLOOKUP(B473,MasterSheet!Q:Q,MasterSheet!P:P)</f>
        <v>Aiims Bhatinda</v>
      </c>
      <c r="E473" s="1" t="str">
        <f t="shared" si="76"/>
        <v>DTDC</v>
      </c>
      <c r="F473" s="1" t="str">
        <f t="shared" si="77"/>
        <v>Friday</v>
      </c>
    </row>
    <row r="474" spans="1:6" x14ac:dyDescent="0.25">
      <c r="B474" t="str">
        <v>Expired</v>
      </c>
    </row>
    <row r="475" spans="1:6" x14ac:dyDescent="0.25">
      <c r="B475" t="str">
        <v>PORTER</v>
      </c>
    </row>
    <row r="476" spans="1:6" x14ac:dyDescent="0.25">
      <c r="B476" t="str">
        <v>WILL BE BILLED</v>
      </c>
    </row>
    <row r="477" spans="1:6" x14ac:dyDescent="0.25">
      <c r="B477" t="str">
        <v>with M Bio</v>
      </c>
    </row>
    <row r="478" spans="1:6" x14ac:dyDescent="0.25">
      <c r="B478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55" cm="1">
        <f t="array" ref="A2:I124">_xlfn._xlws.SORT(
  _xlfn._xlws.FILTER(
    CHOOSE({1,2,3,4,5,6,7,8,9},
      MasterSheet!H2:H3414,
      MasterSheet!L2:L3414,
      MasterSheet!P2:P3414,
      MasterSheet!S2:S3414,
      MasterSheet!U2:U3414,
      MasterSheet!T2:T3414,
MasterSheet!V2:V3414,MasterSheet!W2:W3414,MasterSheet!AC2:AC3414
    ),
    MasterSheet!L2:L3414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>
        <v>0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>
        <v>0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>
        <v>0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>
        <v>0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>
        <v>0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BARC</v>
      </c>
      <c r="M9" s="1">
        <v>4</v>
      </c>
      <c r="N9" s="1" t="str">
        <v>BioLegend</v>
      </c>
      <c r="O9" s="1">
        <v>0</v>
      </c>
      <c r="P9" s="1" t="str">
        <v>Mumbai</v>
      </c>
      <c r="Q9" s="1">
        <v>0</v>
      </c>
      <c r="R9" s="1" t="str">
        <v>OutStation</v>
      </c>
      <c r="S9" s="1">
        <f t="shared" si="1"/>
        <v>7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7</v>
      </c>
      <c r="L10" s="55" t="str">
        <v>ILS</v>
      </c>
      <c r="M10" s="55">
        <v>-20</v>
      </c>
      <c r="N10" s="55" t="str">
        <v>DHARMACON</v>
      </c>
      <c r="O10" s="55">
        <v>0</v>
      </c>
      <c r="P10" s="55" t="str">
        <v>Bhuvneshwar</v>
      </c>
      <c r="Q10" s="55" t="str">
        <v>PO Awaited</v>
      </c>
      <c r="R10" s="55" t="str">
        <v>OutStation</v>
      </c>
      <c r="S10" s="55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Opening Stock</v>
      </c>
      <c r="M14" s="55">
        <v>-20</v>
      </c>
      <c r="N14" s="55" t="str">
        <v>Dharmacon</v>
      </c>
      <c r="O14" s="55" t="str">
        <v>Set of 4 item code (N-187978-01-0020, N-187978-02-0020, N-187978-03-0020, N-187978-04-0020)</v>
      </c>
      <c r="P14" s="55" t="str">
        <v>STOCK</v>
      </c>
      <c r="Q14" s="55" t="str">
        <v>Stock</v>
      </c>
      <c r="R14" s="55" t="str">
        <v>STOCK</v>
      </c>
      <c r="S14" s="55">
        <f t="shared" si="1"/>
        <v>1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>
        <v>406502</v>
      </c>
      <c r="B19" s="1">
        <v>1</v>
      </c>
      <c r="C19" s="1" t="str">
        <v>BARC</v>
      </c>
      <c r="D19" s="1">
        <v>4</v>
      </c>
      <c r="E19" s="1" t="str">
        <v>BioLegend</v>
      </c>
      <c r="F19" s="1">
        <v>0</v>
      </c>
      <c r="G19" s="1" t="str">
        <v>Mumbai</v>
      </c>
      <c r="H19" s="1">
        <v>0</v>
      </c>
      <c r="I19" s="1" t="str">
        <v>OutStation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>
        <v>406602</v>
      </c>
      <c r="B20" s="1">
        <v>1</v>
      </c>
      <c r="C20" s="1" t="str">
        <v>BARC</v>
      </c>
      <c r="D20" s="1">
        <v>4</v>
      </c>
      <c r="E20" s="1" t="str">
        <v>BioLegend</v>
      </c>
      <c r="F20" s="1">
        <v>0</v>
      </c>
      <c r="G20" s="1" t="str">
        <v>Mumbai</v>
      </c>
      <c r="H20" s="1">
        <v>0</v>
      </c>
      <c r="I20" s="1" t="str">
        <v>OutStation</v>
      </c>
      <c r="K20" s="1">
        <f t="shared" si="0"/>
        <v>2</v>
      </c>
      <c r="L20" s="1" t="str">
        <v>RGCB</v>
      </c>
      <c r="M20" s="1">
        <v>4</v>
      </c>
      <c r="N20" s="1" t="str">
        <v>BioLegend</v>
      </c>
      <c r="O20" s="1">
        <v>0</v>
      </c>
      <c r="P20" s="1" t="str">
        <v>Kerala</v>
      </c>
      <c r="Q20" s="1" t="str">
        <v>Back Order</v>
      </c>
      <c r="R20" s="1" t="str">
        <v>OutStation</v>
      </c>
      <c r="S20" s="1">
        <f t="shared" si="1"/>
        <v>2</v>
      </c>
    </row>
    <row r="21" spans="1:19" x14ac:dyDescent="0.25">
      <c r="A21" s="1">
        <v>406702</v>
      </c>
      <c r="B21" s="1">
        <v>1</v>
      </c>
      <c r="C21" s="1" t="str">
        <v>BARC</v>
      </c>
      <c r="D21" s="1">
        <v>4</v>
      </c>
      <c r="E21" s="1" t="str">
        <v>BioLegend</v>
      </c>
      <c r="F21" s="1">
        <v>0</v>
      </c>
      <c r="G21" s="1" t="str">
        <v>Mumbai</v>
      </c>
      <c r="H21" s="1">
        <v>0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x14ac:dyDescent="0.25">
      <c r="A22" s="1">
        <v>406802</v>
      </c>
      <c r="B22" s="1">
        <v>1</v>
      </c>
      <c r="C22" s="1" t="str">
        <v>BARC</v>
      </c>
      <c r="D22" s="1">
        <v>4</v>
      </c>
      <c r="E22" s="1" t="str">
        <v>BioLegend</v>
      </c>
      <c r="F22" s="1">
        <v>0</v>
      </c>
      <c r="G22" s="1" t="str">
        <v>Mumbai</v>
      </c>
      <c r="H22" s="1">
        <v>0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x14ac:dyDescent="0.25">
      <c r="A23" s="1">
        <v>406902</v>
      </c>
      <c r="B23" s="1">
        <v>1</v>
      </c>
      <c r="C23" s="1" t="str">
        <v>BARC</v>
      </c>
      <c r="D23" s="1">
        <v>4</v>
      </c>
      <c r="E23" s="1" t="str">
        <v>BioLegend</v>
      </c>
      <c r="F23" s="1">
        <v>0</v>
      </c>
      <c r="G23" s="1" t="str">
        <v>Mumbai</v>
      </c>
      <c r="H23" s="1">
        <v>0</v>
      </c>
      <c r="I23" s="1" t="str">
        <v>OutStation</v>
      </c>
      <c r="K23" s="1">
        <f t="shared" si="0"/>
        <v>2</v>
      </c>
      <c r="L23" s="1" t="str">
        <v>Stock</v>
      </c>
      <c r="M23" s="1">
        <v>4</v>
      </c>
      <c r="N23" s="1" t="str">
        <v>BioLegend</v>
      </c>
      <c r="O23" s="1" t="str">
        <v>Biocon Order Cancelled</v>
      </c>
      <c r="P23" s="1" t="str">
        <v>STOCK</v>
      </c>
      <c r="Q23" s="1" t="str">
        <v>stock</v>
      </c>
      <c r="R23" s="1" t="str">
        <v>STOCK</v>
      </c>
      <c r="S23" s="1">
        <f t="shared" si="1"/>
        <v>2</v>
      </c>
    </row>
    <row r="24" spans="1:19" x14ac:dyDescent="0.25">
      <c r="A24" s="55">
        <v>407002</v>
      </c>
      <c r="B24" s="55">
        <v>1</v>
      </c>
      <c r="C24" s="55" t="str">
        <v>BARC</v>
      </c>
      <c r="D24" s="55">
        <v>4</v>
      </c>
      <c r="E24" s="55" t="str">
        <v>BioLegend</v>
      </c>
      <c r="F24" s="55">
        <v>0</v>
      </c>
      <c r="G24" s="55" t="str">
        <v>Mumbai</v>
      </c>
      <c r="H24" s="55">
        <v>0</v>
      </c>
      <c r="I24" s="55" t="str">
        <v>OutStation</v>
      </c>
      <c r="K24" s="55">
        <f t="shared" si="0"/>
        <v>3</v>
      </c>
      <c r="L24" s="55" t="str">
        <v>STOCK</v>
      </c>
      <c r="M24" s="55">
        <v>4</v>
      </c>
      <c r="N24" s="55" t="str">
        <v>BioLegend</v>
      </c>
      <c r="O24" s="55" t="str">
        <v>FOC Informed By Priya Madam and informed to SM Sir</v>
      </c>
      <c r="P24" s="55" t="str">
        <v>STOCK</v>
      </c>
      <c r="Q24" s="55" t="str">
        <v>Stock</v>
      </c>
      <c r="R24" s="55" t="str">
        <v>STOCK</v>
      </c>
      <c r="S24" s="55">
        <f t="shared" si="1"/>
        <v>3</v>
      </c>
    </row>
    <row r="25" spans="1:19" x14ac:dyDescent="0.25">
      <c r="A25" s="1">
        <v>407102</v>
      </c>
      <c r="B25" s="1">
        <v>1</v>
      </c>
      <c r="C25" s="1" t="str">
        <v>BARC</v>
      </c>
      <c r="D25" s="1">
        <v>4</v>
      </c>
      <c r="E25" s="1" t="str">
        <v>BioLegend</v>
      </c>
      <c r="F25" s="1">
        <v>0</v>
      </c>
      <c r="G25" s="1" t="str">
        <v>Mumbai</v>
      </c>
      <c r="H25" s="1">
        <v>0</v>
      </c>
      <c r="I25" s="1" t="str">
        <v>OutStation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 t="str">
        <v>L-019598-00-0005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55" t="str">
        <v>L-013680-01-0005</v>
      </c>
      <c r="B27" s="55">
        <v>1</v>
      </c>
      <c r="C27" s="55" t="str">
        <v>ILS</v>
      </c>
      <c r="D27" s="55">
        <v>-20</v>
      </c>
      <c r="E27" s="55" t="str">
        <v>DHARMACON</v>
      </c>
      <c r="F27" s="55">
        <v>0</v>
      </c>
      <c r="G27" s="55" t="str">
        <v>Bhuvneshwar</v>
      </c>
      <c r="H27" s="55" t="str">
        <v>PO Awaited</v>
      </c>
      <c r="I27" s="55" t="str">
        <v>OutStation</v>
      </c>
      <c r="K27" s="55">
        <f t="shared" si="0"/>
        <v>1</v>
      </c>
      <c r="L27" s="55" t="str">
        <v>STOCK</v>
      </c>
      <c r="M27" s="55">
        <v>4</v>
      </c>
      <c r="N27" s="55" t="str">
        <v>BioLegend</v>
      </c>
      <c r="O27" s="55" t="str">
        <v>Return From Bio Health (Extra Purchase infromed by Priynka Madam)</v>
      </c>
      <c r="P27" s="55" t="str">
        <v>STOCK</v>
      </c>
      <c r="Q27" s="55" t="str">
        <v>Priyanka Madam</v>
      </c>
      <c r="R27" s="55" t="str">
        <v>STOCK</v>
      </c>
      <c r="S27" s="55">
        <f t="shared" si="1"/>
        <v>1</v>
      </c>
    </row>
    <row r="28" spans="1:19" x14ac:dyDescent="0.25">
      <c r="A28" s="1" t="str">
        <v>L-012078-00-0005</v>
      </c>
      <c r="B28" s="1">
        <v>1</v>
      </c>
      <c r="C28" s="1" t="str">
        <v>ILS</v>
      </c>
      <c r="D28" s="1">
        <v>-20</v>
      </c>
      <c r="E28" s="1" t="str">
        <v>DHARMACON</v>
      </c>
      <c r="F28" s="1">
        <v>0</v>
      </c>
      <c r="G28" s="1" t="str">
        <v>Bhuvneshwar</v>
      </c>
      <c r="H28" s="1" t="str">
        <v>PO Awaited</v>
      </c>
      <c r="I28" s="1" t="str">
        <v>OutStation</v>
      </c>
      <c r="K28" s="1">
        <f t="shared" si="0"/>
        <v>5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5</v>
      </c>
    </row>
    <row r="29" spans="1:19" x14ac:dyDescent="0.25">
      <c r="A29" s="1" t="str">
        <v>L-003030-00-0005</v>
      </c>
      <c r="B29" s="1">
        <v>1</v>
      </c>
      <c r="C29" s="1" t="str">
        <v>ILS</v>
      </c>
      <c r="D29" s="1">
        <v>-20</v>
      </c>
      <c r="E29" s="1" t="str">
        <v>DHARMACON</v>
      </c>
      <c r="F29" s="1">
        <v>0</v>
      </c>
      <c r="G29" s="1" t="str">
        <v>Bhuvneshwar</v>
      </c>
      <c r="H29" s="1" t="str">
        <v>PO Awaited</v>
      </c>
      <c r="I29" s="1" t="str">
        <v>OutStation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L-004920-01-0005</v>
      </c>
      <c r="B30" s="1">
        <v>1</v>
      </c>
      <c r="C30" s="1" t="str">
        <v>ILS</v>
      </c>
      <c r="D30" s="1">
        <v>-20</v>
      </c>
      <c r="E30" s="1" t="str">
        <v>DHARMACON</v>
      </c>
      <c r="F30" s="1">
        <v>0</v>
      </c>
      <c r="G30" s="1" t="str">
        <v>Bhuvneshwar</v>
      </c>
      <c r="H30" s="1" t="str">
        <v>PO Awaited</v>
      </c>
      <c r="I30" s="1" t="str">
        <v>OutStation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hidden="1" x14ac:dyDescent="0.25">
      <c r="A31" s="1" t="str">
        <v>L-003805-00-0005</v>
      </c>
      <c r="B31" s="1">
        <v>1</v>
      </c>
      <c r="C31" s="1" t="str">
        <v>ILS</v>
      </c>
      <c r="D31" s="1">
        <v>-20</v>
      </c>
      <c r="E31" s="1" t="str">
        <v>DHARMACON</v>
      </c>
      <c r="F31" s="1">
        <v>0</v>
      </c>
      <c r="G31" s="1" t="str">
        <v>Bhuvneshwar</v>
      </c>
      <c r="H31" s="1" t="str">
        <v>PO Awaited</v>
      </c>
      <c r="I31" s="1" t="str">
        <v>OutStation</v>
      </c>
      <c r="K31" s="1">
        <f t="shared" si="0"/>
        <v>4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 t="str">
        <v>STOCK</v>
      </c>
      <c r="S31" s="1">
        <f t="shared" si="1"/>
        <v>4</v>
      </c>
    </row>
    <row r="32" spans="1:19" x14ac:dyDescent="0.25">
      <c r="A32" s="1" t="str">
        <v>D-001810-10-05</v>
      </c>
      <c r="B32" s="1">
        <v>1</v>
      </c>
      <c r="C32" s="1" t="str">
        <v>ILS</v>
      </c>
      <c r="D32" s="1">
        <v>-20</v>
      </c>
      <c r="E32" s="1" t="str">
        <v>DHARMACON</v>
      </c>
      <c r="F32" s="1">
        <v>0</v>
      </c>
      <c r="G32" s="1" t="str">
        <v>Bhuvneshwar</v>
      </c>
      <c r="H32" s="1" t="str">
        <v>PO Awaited</v>
      </c>
      <c r="I32" s="1" t="str">
        <v>OutStation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L-015121-00-0005</v>
      </c>
      <c r="B33" s="1">
        <v>1</v>
      </c>
      <c r="C33" s="1" t="str">
        <v>NCBS</v>
      </c>
      <c r="D33" s="1">
        <v>-20</v>
      </c>
      <c r="E33" s="1" t="str">
        <v>DHARMACON</v>
      </c>
      <c r="F33" s="1">
        <v>0</v>
      </c>
      <c r="G33" s="1" t="str">
        <v>Banglore</v>
      </c>
      <c r="H33" s="1" t="str">
        <v>PO Awaited</v>
      </c>
      <c r="I33" s="1" t="str">
        <v>OutStation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hidden="1" x14ac:dyDescent="0.25">
      <c r="A34" s="1" t="str">
        <v>L-020165-00-0005</v>
      </c>
      <c r="B34" s="1">
        <v>1</v>
      </c>
      <c r="C34" s="1" t="str">
        <v>NCBS</v>
      </c>
      <c r="D34" s="1">
        <v>-20</v>
      </c>
      <c r="E34" s="1" t="str">
        <v>DHARMACON</v>
      </c>
      <c r="F34" s="1">
        <v>0</v>
      </c>
      <c r="G34" s="1" t="str">
        <v>Banglore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 t="str">
        <v>VS0101</v>
      </c>
      <c r="B35" s="1">
        <v>1</v>
      </c>
      <c r="C35" s="1" t="str">
        <v>NII</v>
      </c>
      <c r="D35" s="1" t="str">
        <v>RT</v>
      </c>
      <c r="E35" s="1" t="str">
        <v>SARTORIUS</v>
      </c>
      <c r="F35" s="1">
        <v>0</v>
      </c>
      <c r="G35" s="1" t="str">
        <v>Delhi</v>
      </c>
      <c r="H35" s="1" t="str">
        <v>Priyanka Madam</v>
      </c>
      <c r="I35" s="1" t="str">
        <v>Local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 t="str">
        <v>VS0131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 t="str">
        <v>Priyanka Madam</v>
      </c>
      <c r="I36" s="1" t="str">
        <v>Local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hidden="1" x14ac:dyDescent="0.25">
      <c r="A37" s="1" t="str">
        <v>T1785</v>
      </c>
      <c r="B37" s="1">
        <v>1</v>
      </c>
      <c r="C37" s="1" t="str">
        <v>NNF</v>
      </c>
      <c r="D37" s="1">
        <v>-20</v>
      </c>
      <c r="E37" s="1" t="str">
        <v>Targetmol</v>
      </c>
      <c r="F37" s="1">
        <v>0</v>
      </c>
      <c r="G37" s="1" t="str">
        <v>Banglore</v>
      </c>
      <c r="H37" s="1" t="str">
        <v>Sample and Back Order</v>
      </c>
      <c r="I37" s="1" t="str">
        <v>OutStation</v>
      </c>
      <c r="K37" s="1">
        <f t="shared" si="2"/>
        <v>65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65</v>
      </c>
    </row>
    <row r="38" spans="1:19" hidden="1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I38" s="1" t="str">
        <v>STOCK</v>
      </c>
      <c r="K38" s="1">
        <f t="shared" si="2"/>
        <v>27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27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hidden="1" x14ac:dyDescent="0.25">
      <c r="A40" s="1">
        <v>570802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423303</v>
      </c>
      <c r="B41" s="1">
        <v>1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421002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14</v>
      </c>
      <c r="L43" s="1" t="str">
        <v>Stock</v>
      </c>
      <c r="M43" s="1">
        <v>4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14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5</v>
      </c>
      <c r="L44" s="1" t="str">
        <v>Stock</v>
      </c>
      <c r="M44" s="1">
        <v>-20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5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4</v>
      </c>
      <c r="L45" s="1" t="str">
        <v>UNKNOWN</v>
      </c>
      <c r="M45" s="1">
        <v>4</v>
      </c>
      <c r="N45" s="1" t="str">
        <v>BioLegend</v>
      </c>
      <c r="O45" s="1" t="str">
        <v>Demo Kit Mohan Sir (740811, 741146) 2 pcs Kit</v>
      </c>
      <c r="P45" s="1" t="str">
        <v>Unknown</v>
      </c>
      <c r="Q45" s="1" t="str">
        <v>Mohan Sir, (Demo)</v>
      </c>
      <c r="R45" s="1" t="str">
        <v>Unknown</v>
      </c>
      <c r="S45" s="1">
        <f t="shared" si="3"/>
        <v>4</v>
      </c>
    </row>
    <row r="46" spans="1:19" hidden="1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 t="str">
        <v>RT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Mohn Sir (Sample) Aurigine Onco</v>
      </c>
      <c r="P47" s="1" t="str">
        <v>Unknown</v>
      </c>
      <c r="Q47" s="1" t="str">
        <v>Mohan sir,(Sample) Aurigine Onco</v>
      </c>
      <c r="R47" s="1" t="str">
        <v>Unknown</v>
      </c>
      <c r="S47" s="1">
        <f t="shared" si="3"/>
        <v>1</v>
      </c>
    </row>
    <row r="48" spans="1:19" hidden="1" x14ac:dyDescent="0.25">
      <c r="A48" s="1">
        <v>16532</v>
      </c>
      <c r="B48" s="1">
        <v>21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f t="shared" si="3"/>
        <v>0</v>
      </c>
    </row>
    <row r="49" spans="1:19" hidden="1" x14ac:dyDescent="0.25">
      <c r="A49" s="1">
        <v>424401</v>
      </c>
      <c r="B49" s="1">
        <v>1</v>
      </c>
      <c r="C49" s="1" t="str">
        <v>PRIYANKA MADAM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101251</v>
      </c>
      <c r="B50" s="1">
        <v>1</v>
      </c>
      <c r="C50" s="1" t="str">
        <v>RGCB</v>
      </c>
      <c r="D50" s="1">
        <v>4</v>
      </c>
      <c r="E50" s="1" t="str">
        <v>BioLegend</v>
      </c>
      <c r="F50" s="1">
        <v>0</v>
      </c>
      <c r="G50" s="1" t="str">
        <v>Kerala</v>
      </c>
      <c r="H50" s="1" t="str">
        <v>Back Order</v>
      </c>
      <c r="I50" s="1" t="str">
        <v>OutStation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 t="str">
        <v>139316</v>
      </c>
      <c r="B51" s="1">
        <v>1</v>
      </c>
      <c r="C51" s="1" t="str">
        <v>RGCB</v>
      </c>
      <c r="D51" s="1">
        <v>4</v>
      </c>
      <c r="E51" s="1" t="str">
        <v>BioLegend</v>
      </c>
      <c r="F51" s="1">
        <v>0</v>
      </c>
      <c r="G51" s="1" t="str">
        <v>Kerala</v>
      </c>
      <c r="H51" s="1" t="str">
        <v>Back Order</v>
      </c>
      <c r="I51" s="1" t="str">
        <v>OutStation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55" t="str">
        <v>HBM-EXP-B2.5</v>
      </c>
      <c r="B52" s="55">
        <v>5</v>
      </c>
      <c r="C52" s="55" t="str">
        <v>Sample (PM)</v>
      </c>
      <c r="D52" s="55">
        <v>4</v>
      </c>
      <c r="E52" s="55" t="str">
        <v>Hansa Biomed</v>
      </c>
      <c r="F52" s="55" t="str">
        <v>Priyanka Madam</v>
      </c>
      <c r="G52" s="55" t="str">
        <v>delhi</v>
      </c>
      <c r="H52" s="55" t="str">
        <v>Priyanka Madam</v>
      </c>
      <c r="I52" s="55" t="str">
        <v>Local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hidden="1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>
        <v>0</v>
      </c>
      <c r="G53" s="1" t="str">
        <v>Delhi</v>
      </c>
      <c r="H53" s="1" t="str">
        <v>Sample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316302</v>
      </c>
      <c r="B55" s="1">
        <v>2</v>
      </c>
      <c r="C55" s="1" t="str">
        <v>Stock</v>
      </c>
      <c r="D55" s="1">
        <v>4</v>
      </c>
      <c r="E55" s="1" t="str">
        <v>BioLegend</v>
      </c>
      <c r="F55" s="1" t="str">
        <v>Biocon Order Cancelled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631151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FOC Informed By Priya Madam and informed to SM Sir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656801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805002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FOC Informed By Priya Madam and informed to SM Sir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J-004924-06-0010</v>
      </c>
      <c r="B59" s="1">
        <v>1</v>
      </c>
      <c r="C59" s="1" t="str">
        <v>stock</v>
      </c>
      <c r="D59" s="1">
        <v>-20</v>
      </c>
      <c r="E59" s="1" t="str">
        <v>Dharmacon</v>
      </c>
      <c r="F59" s="1" t="str">
        <v>Extra Item Purchased (Informed by Dharmendra Sir)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MACHINE (PRIYANKA MADAM)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MACHINE (PRIYANKA MADAM)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Return From Bio Health (Extra Purchase infromed by Priynka Madam)</v>
      </c>
      <c r="G62" s="1" t="str">
        <v>STOCK</v>
      </c>
      <c r="H62" s="1" t="str">
        <v>Priyanka Madam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Extra Purchase By Priya Madam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430804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430904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2600505001730</v>
      </c>
      <c r="B70" s="1">
        <v>2</v>
      </c>
      <c r="C70" s="1" t="str">
        <v>STOCK</v>
      </c>
      <c r="D70" s="1" t="str">
        <v>RT</v>
      </c>
      <c r="E70" s="1" t="str">
        <v>Genei Lab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2662070501730</v>
      </c>
      <c r="B71" s="1">
        <v>2</v>
      </c>
      <c r="C71" s="1" t="str">
        <v>STOCK</v>
      </c>
      <c r="D71" s="1">
        <v>-20</v>
      </c>
      <c r="E71" s="1" t="str">
        <v>Genei Lab</v>
      </c>
      <c r="F71" s="1" t="str">
        <v>One Piece Damaged received (Replacement received)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2662670501730</v>
      </c>
      <c r="B72" s="1">
        <v>2</v>
      </c>
      <c r="C72" s="1" t="str">
        <v>STOCK</v>
      </c>
      <c r="D72" s="1">
        <v>-20</v>
      </c>
      <c r="E72" s="1" t="str">
        <v>Genei Lab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LSM 1077</v>
      </c>
      <c r="B73" s="1">
        <v>3</v>
      </c>
      <c r="C73" s="1" t="str">
        <v>stock</v>
      </c>
      <c r="D73" s="1">
        <v>4</v>
      </c>
      <c r="E73" s="1" t="str">
        <v>Genexis Biotech</v>
      </c>
      <c r="F73" s="1" t="str">
        <v>Sample Received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25021.5</v>
      </c>
      <c r="B74" s="1">
        <v>10</v>
      </c>
      <c r="C74" s="1" t="str">
        <v>STOCK</v>
      </c>
      <c r="D74" s="1">
        <v>-20</v>
      </c>
      <c r="E74" s="1" t="str">
        <v>Intron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25021.5</v>
      </c>
      <c r="B75" s="1">
        <v>7</v>
      </c>
      <c r="C75" s="1" t="str">
        <v>stock</v>
      </c>
      <c r="D75" s="1">
        <v>-20</v>
      </c>
      <c r="E75" s="1" t="str">
        <v>Intron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16532</v>
      </c>
      <c r="B76" s="1">
        <v>15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16533</v>
      </c>
      <c r="B77" s="1">
        <v>9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VS0191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VS0141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VS0141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15407-47-MIN</v>
      </c>
      <c r="B81" s="1">
        <v>2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VS04T01</v>
      </c>
      <c r="B82" s="1">
        <v>2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VS04T01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VS15T91</v>
      </c>
      <c r="B84" s="1">
        <v>3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VS15T21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VS2051</v>
      </c>
      <c r="B86" s="1">
        <v>1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VS15TR21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VS15T01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16532</v>
      </c>
      <c r="B89" s="1">
        <v>18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VS15T21</v>
      </c>
      <c r="B90" s="1">
        <v>4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814326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194825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104772</v>
      </c>
      <c r="B93" s="1">
        <v>2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100570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152574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193982</v>
      </c>
      <c r="B96" s="1">
        <v>4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1860454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6553050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194002</v>
      </c>
      <c r="B99" s="1">
        <v>2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 t="str">
        <v>092913726</v>
      </c>
      <c r="B100" s="1">
        <v>10</v>
      </c>
      <c r="C100" s="1" t="str">
        <v>Stock</v>
      </c>
      <c r="D100" s="1">
        <v>-20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6542050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6539025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6552050</v>
      </c>
      <c r="B103" s="1">
        <v>6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116910001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 t="str">
        <v>0210064710</v>
      </c>
      <c r="B105" s="1">
        <v>1</v>
      </c>
      <c r="C105" s="1" t="str">
        <v>Stock</v>
      </c>
      <c r="D105" s="1">
        <v>-20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850494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424602</v>
      </c>
      <c r="B109" s="1">
        <v>2</v>
      </c>
      <c r="C109" s="1" t="str">
        <v>Stock</v>
      </c>
      <c r="D109" s="1">
        <v>4</v>
      </c>
      <c r="E109" s="1" t="str">
        <v>BioLegend</v>
      </c>
      <c r="F109" s="1" t="str">
        <v>Retrun From IGIB , Invoice Number 1058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421101</v>
      </c>
      <c r="B110" s="1">
        <v>3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424602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41003</v>
      </c>
      <c r="B112" s="1">
        <v>4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BE0416</v>
      </c>
      <c r="B113" s="1">
        <v>1</v>
      </c>
      <c r="C113" s="1" t="str">
        <v>Stock</v>
      </c>
      <c r="D113" s="1">
        <v>4</v>
      </c>
      <c r="E113" s="1" t="str">
        <v>BioXcell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100575</v>
      </c>
      <c r="B114" s="1">
        <v>2</v>
      </c>
      <c r="C114" s="1" t="str">
        <v>Stock</v>
      </c>
      <c r="D114" s="1">
        <v>4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>
        <v>7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B-003000-WB-100</v>
      </c>
      <c r="B116" s="1">
        <v>5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D-001810-10-05</v>
      </c>
      <c r="B117" s="1">
        <v>5</v>
      </c>
      <c r="C117" s="1" t="str">
        <v>Stock</v>
      </c>
      <c r="D117" s="1">
        <v>-20</v>
      </c>
      <c r="E117" s="1" t="str">
        <v>DHARMACON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B-002000-UB-100</v>
      </c>
      <c r="B118" s="1">
        <v>3</v>
      </c>
      <c r="C118" s="1" t="str">
        <v>Stock</v>
      </c>
      <c r="D118" s="1">
        <v>4</v>
      </c>
      <c r="E118" s="1" t="str">
        <v>DHARMACON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T-2001-02</v>
      </c>
      <c r="B119" s="1">
        <v>3</v>
      </c>
      <c r="C119" s="1" t="str">
        <v>Stock</v>
      </c>
      <c r="D119" s="1">
        <v>4</v>
      </c>
      <c r="E119" s="1" t="str">
        <v>DHARMACON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T-2001-03</v>
      </c>
      <c r="B120" s="1">
        <v>3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740811</v>
      </c>
      <c r="B121" s="1">
        <v>2</v>
      </c>
      <c r="C121" s="1" t="str">
        <v>UNKNOWN</v>
      </c>
      <c r="D121" s="1">
        <v>4</v>
      </c>
      <c r="E121" s="1" t="str">
        <v>BioLegend</v>
      </c>
      <c r="F121" s="1" t="str">
        <v>Demo Kit Mohan Sir (740811, 741146) 2 pcs Kit</v>
      </c>
      <c r="G121" s="1" t="str">
        <v>Unknown</v>
      </c>
      <c r="H121" s="1" t="str">
        <v>Mohan Sir, (Demo)</v>
      </c>
      <c r="I121" s="1" t="str">
        <v>Unknown</v>
      </c>
    </row>
    <row r="122" spans="1:9" x14ac:dyDescent="0.25">
      <c r="A122" s="1">
        <v>741146</v>
      </c>
      <c r="B122" s="1">
        <v>2</v>
      </c>
      <c r="C122" s="1" t="str">
        <v>UNKNOWN</v>
      </c>
      <c r="D122" s="1">
        <v>4</v>
      </c>
      <c r="E122" s="1" t="str">
        <v>BioLegend</v>
      </c>
      <c r="F122" s="1" t="str">
        <v>Demo Kit Mohan Sir (740811, 741146) 2 pcs Kit</v>
      </c>
      <c r="G122" s="1" t="str">
        <v>Unknown</v>
      </c>
      <c r="H122" s="1" t="str">
        <v>Mohan Sir, (Demo)</v>
      </c>
      <c r="I122" s="1" t="str">
        <v>Unknown</v>
      </c>
    </row>
    <row r="123" spans="1:9" x14ac:dyDescent="0.25">
      <c r="A123" s="1">
        <v>740379</v>
      </c>
      <c r="B123" s="1">
        <v>1</v>
      </c>
      <c r="C123" s="1" t="str">
        <v>Unknown</v>
      </c>
      <c r="D123" s="1" t="str">
        <v>RT</v>
      </c>
      <c r="E123" s="1" t="str">
        <v>BioLegend</v>
      </c>
      <c r="F123" s="1" t="str">
        <v>Mohn Sir (Sample) Aurigine Onco</v>
      </c>
      <c r="G123" s="1" t="str">
        <v>Unknown</v>
      </c>
      <c r="H123" s="1" t="str">
        <v>Mohan sir,(Sample) Aurigine Onco</v>
      </c>
      <c r="I123" s="1" t="str">
        <v>Unknown</v>
      </c>
    </row>
    <row r="124" spans="1:9" x14ac:dyDescent="0.25">
      <c r="A124" s="1">
        <v>741110</v>
      </c>
      <c r="B124" s="1">
        <v>1</v>
      </c>
      <c r="C124" s="1" t="str">
        <v>Unknown</v>
      </c>
      <c r="D124" s="1">
        <v>4</v>
      </c>
      <c r="E124" s="1" t="str">
        <v>BioLegend</v>
      </c>
      <c r="F124" s="1" t="str">
        <v>Mohn Sir (Sample) Aurigine Onco</v>
      </c>
      <c r="G124" s="1" t="str">
        <v>Unknown</v>
      </c>
      <c r="H124" s="1" t="str">
        <v>Mohan sir,(Sample) Aurigine Onco</v>
      </c>
      <c r="I124" s="1" t="str">
        <v>Unknown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>
        <v>0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BARC</v>
      </c>
      <c r="B9" s="1">
        <v>4</v>
      </c>
      <c r="C9" s="1" t="str">
        <v>BioLegend</v>
      </c>
      <c r="D9" s="1">
        <v>7</v>
      </c>
      <c r="E9" s="1" t="str">
        <v>OutStation</v>
      </c>
      <c r="F9" s="1">
        <v>0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RGCB</v>
      </c>
      <c r="B20" s="1">
        <v>4</v>
      </c>
      <c r="C20" s="1" t="str">
        <v>BioLegend</v>
      </c>
      <c r="D20" s="1">
        <v>2</v>
      </c>
      <c r="E20" s="1" t="str">
        <v>OutStation</v>
      </c>
      <c r="F20" s="1" t="str">
        <v>Back Order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2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5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4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BioXcell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MP Bio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14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DHARMACON</v>
      </c>
      <c r="D43" s="1">
        <v>5</v>
      </c>
      <c r="E43" s="1" t="str">
        <v>STOCK</v>
      </c>
      <c r="F43" s="1" t="str">
        <v>Stock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Mohan Sir, (Demo)</v>
      </c>
    </row>
    <row r="45" spans="1:6" x14ac:dyDescent="0.25">
      <c r="A45" s="1" t="str">
        <v>Unknown</v>
      </c>
      <c r="B45" s="1" t="str">
        <v>RT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Mohan sir,(Sample) Aurigine Onco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3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45941</v>
      </c>
      <c r="B18">
        <v>58156838364</v>
      </c>
      <c r="C18">
        <v>0</v>
      </c>
      <c r="D18" t="str">
        <v>MANIPAL</v>
      </c>
    </row>
    <row r="19" spans="1:4" x14ac:dyDescent="0.25">
      <c r="A19" s="6">
        <v>45941</v>
      </c>
      <c r="B19">
        <v>58156838563</v>
      </c>
      <c r="C19">
        <v>0</v>
      </c>
      <c r="D19" t="str">
        <v>ACTREC</v>
      </c>
    </row>
    <row r="20" spans="1:4" x14ac:dyDescent="0.25">
      <c r="A20" s="6">
        <v>45941</v>
      </c>
      <c r="B20">
        <v>58156839753</v>
      </c>
      <c r="C20">
        <v>0</v>
      </c>
      <c r="D20" t="str">
        <v>ILS</v>
      </c>
    </row>
    <row r="21" spans="1:4" x14ac:dyDescent="0.25">
      <c r="A21" s="6">
        <v>45941</v>
      </c>
      <c r="B21">
        <v>58156840210</v>
      </c>
      <c r="C21">
        <v>0</v>
      </c>
      <c r="D21" t="str">
        <v>SUN PHARMACEUTICALS</v>
      </c>
    </row>
    <row r="22" spans="1:4" x14ac:dyDescent="0.25">
      <c r="A22" s="6">
        <v>45941</v>
      </c>
      <c r="B22">
        <v>58156842866</v>
      </c>
      <c r="C22">
        <v>0</v>
      </c>
      <c r="D22" t="str">
        <v>MICRO VAPI</v>
      </c>
    </row>
    <row r="23" spans="1:4" x14ac:dyDescent="0.25">
      <c r="A23" s="6">
        <v>0</v>
      </c>
      <c r="B23">
        <v>0</v>
      </c>
      <c r="C23">
        <v>0</v>
      </c>
      <c r="D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24">_xlfn._xlws.SORT(
  _xlfn._xlws.FILTER(
    CHOOSE({1,2,3,4,5,6,7,8,9},
      MasterSheet!H2:H3414,
      MasterSheet!I2:I3414,
      MasterSheet!L2:L3414,
      MasterSheet!P2:P3414,
      MasterSheet!S2:S3414,
      MasterSheet!U2:U3414,
MasterSheet!V2:V3414,MasterSheet!W2:W3414,MasterSheet!AC2:AC3414
    ),
    MasterSheet!L2:L3414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>
        <v>0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>
        <v>0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>
        <v>0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406502</v>
      </c>
      <c r="B74" s="1" t="str">
        <v>anti-mouse IgM</v>
      </c>
      <c r="C74" s="1">
        <v>1</v>
      </c>
      <c r="D74" s="1" t="str">
        <v>BARC</v>
      </c>
      <c r="E74" s="1">
        <v>4</v>
      </c>
      <c r="F74" s="1" t="str">
        <v>BioLegend</v>
      </c>
      <c r="G74" s="1" t="str">
        <v>Mumbai</v>
      </c>
      <c r="H74" s="1">
        <v>0</v>
      </c>
      <c r="I74" s="1" t="str">
        <v>OutStation</v>
      </c>
    </row>
    <row r="75" spans="1:9" x14ac:dyDescent="0.25">
      <c r="A75" s="1">
        <v>406602</v>
      </c>
      <c r="B75" s="1" t="str">
        <v>anti-mouse IgG1</v>
      </c>
      <c r="C75" s="1">
        <v>1</v>
      </c>
      <c r="D75" s="1" t="str">
        <v>BARC</v>
      </c>
      <c r="E75" s="1">
        <v>4</v>
      </c>
      <c r="F75" s="1" t="str">
        <v>BioLegend</v>
      </c>
      <c r="G75" s="1" t="str">
        <v>Mumbai</v>
      </c>
      <c r="H75" s="1">
        <v>0</v>
      </c>
      <c r="I75" s="1" t="str">
        <v>OutStation</v>
      </c>
    </row>
    <row r="76" spans="1:9" x14ac:dyDescent="0.25">
      <c r="A76" s="1">
        <v>406702</v>
      </c>
      <c r="B76" s="1" t="str">
        <v>anti-mouse IgG2b</v>
      </c>
      <c r="C76" s="1">
        <v>1</v>
      </c>
      <c r="D76" s="1" t="str">
        <v>BARC</v>
      </c>
      <c r="E76" s="1">
        <v>4</v>
      </c>
      <c r="F76" s="1" t="str">
        <v>BioLegend</v>
      </c>
      <c r="G76" s="1" t="str">
        <v>Mumbai</v>
      </c>
      <c r="H76" s="1">
        <v>0</v>
      </c>
      <c r="I76" s="1" t="str">
        <v>OutStation</v>
      </c>
    </row>
    <row r="77" spans="1:9" x14ac:dyDescent="0.25">
      <c r="A77" s="1">
        <v>406802</v>
      </c>
      <c r="B77" s="1" t="str">
        <v>anti-mouse IgG3</v>
      </c>
      <c r="C77" s="1">
        <v>1</v>
      </c>
      <c r="D77" s="1" t="str">
        <v>BARC</v>
      </c>
      <c r="E77" s="1">
        <v>4</v>
      </c>
      <c r="F77" s="1" t="str">
        <v>BioLegend</v>
      </c>
      <c r="G77" s="1" t="str">
        <v>Mumbai</v>
      </c>
      <c r="H77" s="1">
        <v>0</v>
      </c>
      <c r="I77" s="1" t="str">
        <v>OutStation</v>
      </c>
    </row>
    <row r="78" spans="1:9" x14ac:dyDescent="0.25">
      <c r="A78" s="1">
        <v>406902</v>
      </c>
      <c r="B78" s="1" t="str">
        <v>anti-mouse IgE</v>
      </c>
      <c r="C78" s="1">
        <v>1</v>
      </c>
      <c r="D78" s="1" t="str">
        <v>BARC</v>
      </c>
      <c r="E78" s="1">
        <v>4</v>
      </c>
      <c r="F78" s="1" t="str">
        <v>BioLegend</v>
      </c>
      <c r="G78" s="1" t="str">
        <v>Mumbai</v>
      </c>
      <c r="H78" s="1">
        <v>0</v>
      </c>
      <c r="I78" s="1" t="str">
        <v>OutStation</v>
      </c>
    </row>
    <row r="79" spans="1:9" x14ac:dyDescent="0.25">
      <c r="A79" s="1">
        <v>407002</v>
      </c>
      <c r="B79" s="1" t="str">
        <v>anti-mouse IgA</v>
      </c>
      <c r="C79" s="1">
        <v>1</v>
      </c>
      <c r="D79" s="1" t="str">
        <v>BARC</v>
      </c>
      <c r="E79" s="1">
        <v>4</v>
      </c>
      <c r="F79" s="1" t="str">
        <v>BioLegend</v>
      </c>
      <c r="G79" s="1" t="str">
        <v>Mumbai</v>
      </c>
      <c r="H79" s="1">
        <v>0</v>
      </c>
      <c r="I79" s="1" t="str">
        <v>OutStation</v>
      </c>
    </row>
    <row r="80" spans="1:9" x14ac:dyDescent="0.25">
      <c r="A80" s="1">
        <v>407102</v>
      </c>
      <c r="B80" s="1" t="str">
        <v>anti-mouse IgG2a</v>
      </c>
      <c r="C80" s="1">
        <v>1</v>
      </c>
      <c r="D80" s="1" t="str">
        <v>BARC</v>
      </c>
      <c r="E80" s="1">
        <v>4</v>
      </c>
      <c r="F80" s="1" t="str">
        <v>BioLegend</v>
      </c>
      <c r="G80" s="1" t="str">
        <v>Mumbai</v>
      </c>
      <c r="H80" s="1">
        <v>0</v>
      </c>
      <c r="I80" s="1" t="str">
        <v>OutStation</v>
      </c>
    </row>
    <row r="81" spans="1:9" x14ac:dyDescent="0.25">
      <c r="A81" s="1">
        <v>316302</v>
      </c>
      <c r="B81" s="1" t="str">
        <v>Purified anti-human β2-microglobulin Antibody</v>
      </c>
      <c r="C81" s="1">
        <v>2</v>
      </c>
      <c r="D81" s="1" t="str">
        <v>Stock</v>
      </c>
      <c r="E81" s="1">
        <v>4</v>
      </c>
      <c r="F81" s="1" t="str">
        <v>BioLegend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>
        <v>570802</v>
      </c>
      <c r="B82" s="1" t="str">
        <v xml:space="preserve">Recombinant Human IL-6 </v>
      </c>
      <c r="C82" s="1">
        <v>2</v>
      </c>
      <c r="D82" s="1" t="str">
        <v>Opening Stock</v>
      </c>
      <c r="E82" s="1">
        <v>-20</v>
      </c>
      <c r="F82" s="1" t="str">
        <v>BioLegend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421002</v>
      </c>
      <c r="B83" s="1" t="str">
        <v xml:space="preserve">Intracellular Staining Permeabilization Wash Buffer </v>
      </c>
      <c r="C83" s="1">
        <v>2</v>
      </c>
      <c r="D83" s="1" t="str">
        <v>Opening Stock</v>
      </c>
      <c r="E83" s="1">
        <v>4</v>
      </c>
      <c r="F83" s="1" t="str">
        <v>BioLegend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329702</v>
      </c>
      <c r="B84" s="1" t="str">
        <v xml:space="preserve">Purified anti-human CD274 </v>
      </c>
      <c r="C84" s="1">
        <v>2</v>
      </c>
      <c r="D84" s="1" t="str">
        <v>Opening Stock</v>
      </c>
      <c r="E84" s="1">
        <v>4</v>
      </c>
      <c r="F84" s="1" t="str">
        <v>BioLegend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2600505001730</v>
      </c>
      <c r="B85" s="1" t="str">
        <v>(Agarose for Nucleic Acid Electrophoresis-500g)</v>
      </c>
      <c r="C85" s="1">
        <v>2</v>
      </c>
      <c r="D85" s="1" t="str">
        <v>STOCK</v>
      </c>
      <c r="E85" s="1" t="str">
        <v>RT</v>
      </c>
      <c r="F85" s="1" t="str">
        <v>Genei Lab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 t="str">
        <v>2662070501730</v>
      </c>
      <c r="B86" s="1" t="str">
        <v>(StepUp 1 Kb DNA Ladder RTU, 50 µg)</v>
      </c>
      <c r="C86" s="1">
        <v>2</v>
      </c>
      <c r="D86" s="1" t="str">
        <v>STOCK</v>
      </c>
      <c r="E86" s="1">
        <v>-20</v>
      </c>
      <c r="F86" s="1" t="str">
        <v>Genei Lab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 t="str">
        <v>2662670501730</v>
      </c>
      <c r="B87" s="1" t="str">
        <v>RMBD13 (StepUp 100 Bp DNA Ladder RTU, 50 µg)</v>
      </c>
      <c r="C87" s="1">
        <v>2</v>
      </c>
      <c r="D87" s="1" t="str">
        <v>STOCK</v>
      </c>
      <c r="E87" s="1">
        <v>-20</v>
      </c>
      <c r="F87" s="1" t="str">
        <v>Genei Lab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 t="str">
        <v>15407-47-MIN</v>
      </c>
      <c r="B88" s="1" t="str">
        <v>Polyethersulfone 0.22 µm</v>
      </c>
      <c r="C88" s="1">
        <v>2</v>
      </c>
      <c r="D88" s="1" t="str">
        <v>Stock</v>
      </c>
      <c r="E88" s="1" t="str">
        <v>RT</v>
      </c>
      <c r="F88" s="1" t="str">
        <v>Sartorius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 t="str">
        <v>VS04T01</v>
      </c>
      <c r="B89" s="1" t="str">
        <v>VicaSpin Turbo 4 10000 MWCO</v>
      </c>
      <c r="C89" s="1">
        <v>2</v>
      </c>
      <c r="D89" s="1" t="str">
        <v>Stock</v>
      </c>
      <c r="E89" s="1" t="str">
        <v>RT</v>
      </c>
      <c r="F89" s="1" t="str">
        <v>Sartorius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 t="str">
        <v>VS15TR21</v>
      </c>
      <c r="B90" s="1" t="str">
        <v>VivaSpin Turbo 15 RC 30000 MWCO</v>
      </c>
      <c r="C90" s="1">
        <v>2</v>
      </c>
      <c r="D90" s="1" t="str">
        <v>Stock</v>
      </c>
      <c r="E90" s="1" t="str">
        <v>RT</v>
      </c>
      <c r="F90" s="1" t="str">
        <v>Sartorius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814326</v>
      </c>
      <c r="B91" s="1" t="str">
        <v>Acrylamide, Ultra Pure 500 KG</v>
      </c>
      <c r="C91" s="1">
        <v>2</v>
      </c>
      <c r="D91" s="1" t="str">
        <v>Stock</v>
      </c>
      <c r="E91" s="1" t="str">
        <v>RT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194825</v>
      </c>
      <c r="B92" s="1" t="str">
        <v>Glycine, Molecular Biology Reagent 1 KG</v>
      </c>
      <c r="C92" s="1">
        <v>2</v>
      </c>
      <c r="D92" s="1" t="str">
        <v>Stock</v>
      </c>
      <c r="E92" s="1" t="str">
        <v>RT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104772</v>
      </c>
      <c r="B93" s="1" t="str">
        <v>Ammonium Sulfate, Technical Pure 500 GM</v>
      </c>
      <c r="C93" s="1">
        <v>2</v>
      </c>
      <c r="D93" s="1" t="str">
        <v>Stock</v>
      </c>
      <c r="E93" s="1" t="str">
        <v>RT</v>
      </c>
      <c r="F93" s="1" t="str">
        <v>Mp Bio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194002</v>
      </c>
      <c r="B94" s="1" t="str">
        <v>Chloroform, Molecular Biology Reagent</v>
      </c>
      <c r="C94" s="1">
        <v>2</v>
      </c>
      <c r="D94" s="1" t="str">
        <v>Stock</v>
      </c>
      <c r="E94" s="1" t="str">
        <v>RT</v>
      </c>
      <c r="F94" s="1" t="str">
        <v>Mp Bio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424602</v>
      </c>
      <c r="B95" s="1" t="str">
        <v>Compensation Beads</v>
      </c>
      <c r="C95" s="1">
        <v>2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740811</v>
      </c>
      <c r="B96" s="1" t="str">
        <v>LEGENDplex™ Human Inflammation Panel 1 Standard  1 vial</v>
      </c>
      <c r="C96" s="1">
        <v>2</v>
      </c>
      <c r="D96" s="1" t="str">
        <v>UNKNOWN</v>
      </c>
      <c r="E96" s="1">
        <v>4</v>
      </c>
      <c r="F96" s="1" t="str">
        <v>BioLegend</v>
      </c>
      <c r="G96" s="1" t="str">
        <v>Unknown</v>
      </c>
      <c r="H96" s="1" t="str">
        <v>Mohan Sir, (Demo)</v>
      </c>
      <c r="I96" s="1" t="str">
        <v>Unknown</v>
      </c>
    </row>
    <row r="97" spans="1:9" x14ac:dyDescent="0.25">
      <c r="A97" s="1">
        <v>741146</v>
      </c>
      <c r="B97" s="1" t="str">
        <v>LEGENDplex™ Buffer Set A3  100tests</v>
      </c>
      <c r="C97" s="1">
        <v>2</v>
      </c>
      <c r="D97" s="1" t="str">
        <v>UNKNOWN</v>
      </c>
      <c r="E97" s="1">
        <v>4</v>
      </c>
      <c r="F97" s="1" t="str">
        <v>BioLegend</v>
      </c>
      <c r="G97" s="1" t="str">
        <v>Unknown</v>
      </c>
      <c r="H97" s="1" t="str">
        <v>Mohan Sir, (Demo)</v>
      </c>
      <c r="I97" s="1" t="str">
        <v>Unknown</v>
      </c>
    </row>
    <row r="98" spans="1:9" x14ac:dyDescent="0.25">
      <c r="A98" s="1">
        <v>100575</v>
      </c>
      <c r="B98" s="1" t="str">
        <v>Deoxyribonuclease I</v>
      </c>
      <c r="C98" s="1">
        <v>2</v>
      </c>
      <c r="D98" s="1" t="str">
        <v>Stock</v>
      </c>
      <c r="E98" s="1">
        <v>4</v>
      </c>
      <c r="F98" s="1" t="str">
        <v>MP Bio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3</v>
      </c>
      <c r="D99" s="1" t="str">
        <v>AIIMS</v>
      </c>
      <c r="E99" s="1">
        <v>-20</v>
      </c>
      <c r="F99" s="1" t="str">
        <v>BioLegend</v>
      </c>
      <c r="G99" s="1" t="str">
        <v>Delhi</v>
      </c>
      <c r="H99" s="1" t="str">
        <v>Priyanka Madam</v>
      </c>
      <c r="I99" s="1" t="str">
        <v>Local</v>
      </c>
    </row>
    <row r="100" spans="1:9" x14ac:dyDescent="0.25">
      <c r="A100" s="1" t="str">
        <v>LSM 1077</v>
      </c>
      <c r="B100" s="1">
        <v>0</v>
      </c>
      <c r="C100" s="1">
        <v>3</v>
      </c>
      <c r="D100" s="1" t="str">
        <v>stock</v>
      </c>
      <c r="E100" s="1">
        <v>4</v>
      </c>
      <c r="F100" s="1" t="str">
        <v>Genexis Biotech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VS15T91</v>
      </c>
      <c r="B101" s="1" t="str">
        <v>VivaSpin Turbo 15 3000 MWCO</v>
      </c>
      <c r="C101" s="1">
        <v>3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421101</v>
      </c>
      <c r="B102" s="1" t="str">
        <v>TMB substrate set  110mlx2</v>
      </c>
      <c r="C102" s="1">
        <v>3</v>
      </c>
      <c r="D102" s="1" t="str">
        <v>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B-002000-UB-100</v>
      </c>
      <c r="B103" s="1" t="str">
        <v>5X siRNA Buffer  100ml</v>
      </c>
      <c r="C103" s="1">
        <v>3</v>
      </c>
      <c r="D103" s="1" t="str">
        <v>Stock</v>
      </c>
      <c r="E103" s="1">
        <v>4</v>
      </c>
      <c r="F103" s="1" t="str">
        <v>DHARMACON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T-2001-02</v>
      </c>
      <c r="B104" s="1" t="str">
        <v>DharmaFECT 1 Transfection Reagent  0.75 mL</v>
      </c>
      <c r="C104" s="1">
        <v>3</v>
      </c>
      <c r="D104" s="1" t="str">
        <v>Stock</v>
      </c>
      <c r="E104" s="1">
        <v>4</v>
      </c>
      <c r="F104" s="1" t="str">
        <v>DHARMACON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T-2001-03</v>
      </c>
      <c r="B105" s="1" t="str">
        <v>DharmaFECT 1 Transfection Reagent  1.5ml</v>
      </c>
      <c r="C105" s="1">
        <v>3</v>
      </c>
      <c r="D105" s="1" t="str">
        <v>Stock</v>
      </c>
      <c r="E105" s="1">
        <v>4</v>
      </c>
      <c r="F105" s="1" t="str">
        <v>DHARMACON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4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VS15T21</v>
      </c>
      <c r="B107" s="1" t="str">
        <v>Vivaspin® Turbo 15 Centrifugal Concentrator Polyethersulfone, 12 pc</v>
      </c>
      <c r="C107" s="1">
        <v>4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193982</v>
      </c>
      <c r="B108" s="1" t="str">
        <v>Acrylamide, Molecular Biology Reagent 1 KG</v>
      </c>
      <c r="C108" s="1">
        <v>4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41003</v>
      </c>
      <c r="B109" s="1" t="str">
        <v>GelRed® Nucleic Acid Stain, 10,000X in water (trial size): (0.1mL)</v>
      </c>
      <c r="C109" s="1">
        <v>4</v>
      </c>
      <c r="D109" s="1" t="str">
        <v>Stock</v>
      </c>
      <c r="E109" s="1" t="str">
        <v>RT</v>
      </c>
      <c r="F109" s="1" t="str">
        <v>Biotium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556002</v>
      </c>
      <c r="B110" s="1" t="str">
        <v xml:space="preserve">Recombinant Mouse IL-9 </v>
      </c>
      <c r="C110" s="1">
        <v>5</v>
      </c>
      <c r="D110" s="1" t="str">
        <v>Opening 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HBM-EXP-B2.5</v>
      </c>
      <c r="B111" s="1" t="str">
        <v>Test-Exosomes one step isolation from plasma and serum 2.5ml</v>
      </c>
      <c r="C111" s="1">
        <v>5</v>
      </c>
      <c r="D111" s="1" t="str">
        <v>Sample (PM)</v>
      </c>
      <c r="E111" s="1">
        <v>4</v>
      </c>
      <c r="F111" s="1" t="str">
        <v>Hansa Biomed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626812</v>
      </c>
      <c r="B112" s="1" t="str">
        <v>Alexa Fluor® 488 anti-c-Myc Antibody  100µg</v>
      </c>
      <c r="C112" s="1">
        <v>5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Stock</v>
      </c>
      <c r="I112" s="1" t="str">
        <v>OutStation</v>
      </c>
    </row>
    <row r="113" spans="1:9" x14ac:dyDescent="0.25">
      <c r="A113" s="1" t="str">
        <v>B-003000-WB-100</v>
      </c>
      <c r="B113" s="1" t="str">
        <v>Molecular Grade RNase-free water  100ml</v>
      </c>
      <c r="C113" s="1">
        <v>5</v>
      </c>
      <c r="D113" s="1" t="str">
        <v>Stock</v>
      </c>
      <c r="E113" s="1">
        <v>4</v>
      </c>
      <c r="F113" s="1" t="str">
        <v>DHARMACON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D-001810-10-05</v>
      </c>
      <c r="B114" s="1" t="str">
        <v>ON-TARGETplus Non-targeting Pool  5nmol</v>
      </c>
      <c r="C114" s="1">
        <v>5</v>
      </c>
      <c r="D114" s="1" t="str">
        <v>Stock</v>
      </c>
      <c r="E114" s="1">
        <v>-20</v>
      </c>
      <c r="F114" s="1" t="str">
        <v>DHARMACON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6552050</v>
      </c>
      <c r="B115" s="1" t="str">
        <v xml:space="preserve">SPINeasy DNA Kit for Blood  </v>
      </c>
      <c r="C115" s="1">
        <v>6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421403</v>
      </c>
      <c r="B116" s="1" t="str">
        <v>FOXP3 Fix/Perm Buffer Set</v>
      </c>
      <c r="C116" s="1">
        <v>7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7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7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 t="str">
        <v>MiniSart High Flow 0.45 µm</v>
      </c>
      <c r="C119" s="1">
        <v>9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 t="str">
        <v>i-Taq (W/O dNTP) DNA Polymerase</v>
      </c>
      <c r="C120" s="1">
        <v>10</v>
      </c>
      <c r="D120" s="1" t="str">
        <v>STOCK</v>
      </c>
      <c r="E120" s="1">
        <v>-20</v>
      </c>
      <c r="F120" s="1" t="str">
        <v>Intron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092913726</v>
      </c>
      <c r="B121" s="1" t="str">
        <v>Adult Bovine Serum, Sterile Filtered, New Zealand Origin 1kg (970ML)</v>
      </c>
      <c r="C121" s="1">
        <v>10</v>
      </c>
      <c r="D121" s="1" t="str">
        <v>Stock</v>
      </c>
      <c r="E121" s="1">
        <v>-20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 t="str">
        <v>MiniSart High Flow 0.22 µm</v>
      </c>
      <c r="C122" s="1">
        <v>15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 t="str">
        <v>MiniSart High Flow 0.22 µm</v>
      </c>
      <c r="C123" s="1">
        <v>18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 t="str">
        <v>MiniSart High Flow 0.22 µm</v>
      </c>
      <c r="C124" s="1">
        <v>21</v>
      </c>
      <c r="D124" s="1" t="str">
        <v>OPENING 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>
        <v>0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2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>
        <v>0</v>
      </c>
      <c r="B3397">
        <v>0</v>
      </c>
      <c r="C3397">
        <v>0</v>
      </c>
      <c r="D3397" s="6">
        <v>0</v>
      </c>
      <c r="E3397" s="6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3444</v>
      </c>
      <c r="D1" s="39" t="s">
        <v>6</v>
      </c>
      <c r="E1" s="39" t="s">
        <v>3445</v>
      </c>
      <c r="F1" s="39" t="s">
        <v>2534</v>
      </c>
      <c r="G1" s="39" t="s">
        <v>3446</v>
      </c>
      <c r="H1" s="39"/>
      <c r="I1" s="39" t="s">
        <v>3447</v>
      </c>
      <c r="J1" s="39" t="s">
        <v>3449</v>
      </c>
      <c r="K1" s="39" t="s">
        <v>3448</v>
      </c>
      <c r="L1" s="39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3290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74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35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3451</v>
      </c>
      <c r="B39" s="39">
        <f t="shared" ref="B39:G39" ca="1" si="0">SUM(B2:B38)</f>
        <v>4579</v>
      </c>
      <c r="C39" s="39">
        <f t="shared" ca="1" si="0"/>
        <v>83934323.829999819</v>
      </c>
      <c r="D39" s="39">
        <f t="shared" ca="1" si="0"/>
        <v>4293</v>
      </c>
      <c r="E39" s="39">
        <f t="shared" ca="1" si="0"/>
        <v>80852321.71666652</v>
      </c>
      <c r="F39" s="39">
        <f t="shared" ca="1" si="0"/>
        <v>286</v>
      </c>
      <c r="G39" s="39">
        <f t="shared" ca="1" si="0"/>
        <v>3082002.1133333333</v>
      </c>
      <c r="H39" s="39"/>
      <c r="I39" s="39">
        <f>SUM(I2:I38)</f>
        <v>228</v>
      </c>
      <c r="J39" s="39">
        <f>SUM(J2:J38)</f>
        <v>2152395.58</v>
      </c>
      <c r="K39" s="39">
        <f>SUM(K2:K38)</f>
        <v>58</v>
      </c>
      <c r="L39" s="39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>
        <v>0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>
        <v>0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>
        <v>0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 t="str">
        <v>Dispatch Date</v>
      </c>
      <c r="B432" t="str">
        <v>Awb Number</v>
      </c>
      <c r="C432" t="str">
        <v>Docket Status</v>
      </c>
      <c r="D432" t="str">
        <v>Customer name</v>
      </c>
      <c r="E432" t="str">
        <v>Other</v>
      </c>
      <c r="F432" t="str">
        <v>Dispatch Date</v>
      </c>
    </row>
    <row r="433" spans="1:6" x14ac:dyDescent="0.25">
      <c r="A433" s="6">
        <v>45812</v>
      </c>
      <c r="B433" t="str">
        <v>BY HAND</v>
      </c>
      <c r="C433" t="str">
        <v>PRIYANKA MADAM</v>
      </c>
      <c r="D433" t="str">
        <v>ICGEB</v>
      </c>
      <c r="E433" t="str">
        <v>Other</v>
      </c>
      <c r="F433" t="str">
        <v>Wednesday</v>
      </c>
    </row>
    <row r="434" spans="1:6" x14ac:dyDescent="0.25">
      <c r="A434" s="6">
        <v>45840</v>
      </c>
      <c r="B434" t="str">
        <v>BY PORTER</v>
      </c>
      <c r="C434" t="str">
        <v>BY PORTER</v>
      </c>
      <c r="D434" t="str">
        <v>NDTL</v>
      </c>
      <c r="E434" t="str">
        <v>Other</v>
      </c>
      <c r="F434" t="str">
        <v>Wednesday</v>
      </c>
    </row>
    <row r="435" spans="1:6" x14ac:dyDescent="0.25">
      <c r="A435" s="6">
        <v>45894</v>
      </c>
      <c r="B435" t="str">
        <v>D3001955194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45846</v>
      </c>
      <c r="B436" t="str">
        <v>D3001996933</v>
      </c>
      <c r="C436" t="str">
        <v>Delivered</v>
      </c>
      <c r="D436" t="str">
        <v>VECTOR</v>
      </c>
      <c r="E436" t="str">
        <v>DTDC</v>
      </c>
      <c r="F436" t="str">
        <v>Tuesday</v>
      </c>
    </row>
    <row r="437" spans="1:6" x14ac:dyDescent="0.25">
      <c r="A437" s="6">
        <v>45846</v>
      </c>
      <c r="B437" t="str">
        <v>D3001996934</v>
      </c>
      <c r="C437" t="str">
        <v>Delivered</v>
      </c>
      <c r="D437" t="str">
        <v>BIO SYSTEMS</v>
      </c>
      <c r="E437" t="str">
        <v>DTDC</v>
      </c>
      <c r="F437" t="str">
        <v>Tuesday</v>
      </c>
    </row>
    <row r="438" spans="1:6" x14ac:dyDescent="0.25">
      <c r="A438" s="6">
        <v>45846</v>
      </c>
      <c r="B438" t="str">
        <v>D3001996935</v>
      </c>
      <c r="C438" t="str">
        <v>Delivered</v>
      </c>
      <c r="D438" t="str">
        <v>Medlife</v>
      </c>
      <c r="E438" t="str">
        <v>DTDC</v>
      </c>
      <c r="F438" t="str">
        <v>Tuesday</v>
      </c>
    </row>
    <row r="439" spans="1:6" x14ac:dyDescent="0.25">
      <c r="A439" s="6">
        <v>45880</v>
      </c>
      <c r="B439" t="str">
        <v>D3001997013</v>
      </c>
      <c r="C439" t="str">
        <v>Delivered</v>
      </c>
      <c r="D439" t="str">
        <v>RESEARCH WORLD</v>
      </c>
      <c r="E439" t="str">
        <v>DTDC</v>
      </c>
      <c r="F439" t="str">
        <v>Monday</v>
      </c>
    </row>
    <row r="440" spans="1:6" x14ac:dyDescent="0.25">
      <c r="A440" s="6">
        <v>45880</v>
      </c>
      <c r="B440" t="str">
        <v>D3001997014</v>
      </c>
      <c r="C440" t="str">
        <v>Delivered</v>
      </c>
      <c r="D440" t="str">
        <v>IMTECH</v>
      </c>
      <c r="E440" t="str">
        <v>DTDC</v>
      </c>
      <c r="F440" t="str">
        <v>Monday</v>
      </c>
    </row>
    <row r="441" spans="1:6" x14ac:dyDescent="0.25">
      <c r="A441" s="6">
        <v>45880</v>
      </c>
      <c r="B441" t="str">
        <v>D3001997015</v>
      </c>
      <c r="C441" t="str">
        <v>Delivered</v>
      </c>
      <c r="D441" t="str">
        <v>IIT-ROORKE</v>
      </c>
      <c r="E441" t="str">
        <v>DTDC</v>
      </c>
      <c r="F441" t="str">
        <v>Monday</v>
      </c>
    </row>
    <row r="442" spans="1:6" x14ac:dyDescent="0.25">
      <c r="A442" s="6">
        <v>45887</v>
      </c>
      <c r="B442" t="str">
        <v>D3001997017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45887</v>
      </c>
      <c r="B443" t="str">
        <v>D3001997018</v>
      </c>
      <c r="C443" t="str">
        <v>Delivered</v>
      </c>
      <c r="D443" t="str">
        <v>MEDLIFE</v>
      </c>
      <c r="E443" t="str">
        <v>DTDC</v>
      </c>
      <c r="F443" t="str">
        <v>Monday</v>
      </c>
    </row>
    <row r="444" spans="1:6" x14ac:dyDescent="0.25">
      <c r="A444" s="6">
        <v>45836</v>
      </c>
      <c r="B444" t="str">
        <v>D3002213696</v>
      </c>
      <c r="C444" t="str">
        <v>Delivered</v>
      </c>
      <c r="D444" t="str">
        <v>SOHST</v>
      </c>
      <c r="E444" t="str">
        <v>DTDC</v>
      </c>
      <c r="F444" t="str">
        <v>Saturday</v>
      </c>
    </row>
    <row r="445" spans="1:6" x14ac:dyDescent="0.25">
      <c r="A445" s="6">
        <v>45846</v>
      </c>
      <c r="B445" t="str">
        <v>D3002213697</v>
      </c>
      <c r="C445" t="str">
        <v>Delivered</v>
      </c>
      <c r="D445" t="str">
        <v>RESEARCH</v>
      </c>
      <c r="E445" t="str">
        <v>DTDC</v>
      </c>
      <c r="F445" t="str">
        <v>Tuesday</v>
      </c>
    </row>
    <row r="446" spans="1:6" x14ac:dyDescent="0.25">
      <c r="A446" s="6">
        <v>45832</v>
      </c>
      <c r="B446" t="str">
        <v>D3002213704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45829</v>
      </c>
      <c r="B447" t="str">
        <v>D3002213705</v>
      </c>
      <c r="C447" t="str">
        <v>Delivered</v>
      </c>
      <c r="D447" t="str">
        <v>Imtech</v>
      </c>
      <c r="E447" t="str">
        <v>DTDC</v>
      </c>
      <c r="F447" t="str">
        <v>Saturday</v>
      </c>
    </row>
    <row r="448" spans="1:6" x14ac:dyDescent="0.25">
      <c r="A448" s="6">
        <v>45867</v>
      </c>
      <c r="B448" t="str">
        <v>D3002709220</v>
      </c>
      <c r="C448" t="str">
        <v>Delivered</v>
      </c>
      <c r="D448" t="str">
        <v>IMTECH</v>
      </c>
      <c r="E448" t="str">
        <v>DTDC</v>
      </c>
      <c r="F448" t="str">
        <v>Tuesday</v>
      </c>
    </row>
    <row r="449" spans="1:6" x14ac:dyDescent="0.25">
      <c r="A449" s="6">
        <v>45852</v>
      </c>
      <c r="B449" t="str">
        <v>D3002709675</v>
      </c>
      <c r="C449" t="str">
        <v>Delivered</v>
      </c>
      <c r="D449" t="str">
        <v>Medlife</v>
      </c>
      <c r="E449" t="str">
        <v>DTDC</v>
      </c>
      <c r="F449" t="str">
        <v>Monday</v>
      </c>
    </row>
    <row r="450" spans="1:6" x14ac:dyDescent="0.25">
      <c r="A450" s="6">
        <v>45852</v>
      </c>
      <c r="B450" t="str">
        <v>D3002709676</v>
      </c>
      <c r="C450" t="str">
        <v>Delivered</v>
      </c>
      <c r="D450" t="str">
        <v>IMTECH</v>
      </c>
      <c r="E450" t="str">
        <v>DTDC</v>
      </c>
      <c r="F450" t="str">
        <v>Monday</v>
      </c>
    </row>
    <row r="451" spans="1:6" x14ac:dyDescent="0.25">
      <c r="A451" s="6">
        <v>45860</v>
      </c>
      <c r="B451" t="str">
        <v>D3002709684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45860</v>
      </c>
      <c r="B452" t="str">
        <v>D3002709685</v>
      </c>
      <c r="C452" t="str">
        <v>Delivered</v>
      </c>
      <c r="D452" t="str">
        <v>Essence</v>
      </c>
      <c r="E452" t="str">
        <v>DTDC</v>
      </c>
      <c r="F452" t="str">
        <v>Tuesday</v>
      </c>
    </row>
    <row r="453" spans="1:6" x14ac:dyDescent="0.25">
      <c r="A453" s="6">
        <v>45867</v>
      </c>
      <c r="B453" t="str">
        <v>D3002864036</v>
      </c>
      <c r="C453" t="str">
        <v>Delivered</v>
      </c>
      <c r="D453" t="str">
        <v>MEDLIFE</v>
      </c>
      <c r="E453" t="str">
        <v>DTDC</v>
      </c>
      <c r="F453" t="str">
        <v>Tuesday</v>
      </c>
    </row>
    <row r="454" spans="1:6" x14ac:dyDescent="0.25">
      <c r="A454" s="6">
        <v>45867</v>
      </c>
      <c r="B454" t="str">
        <v>D3002864037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45873</v>
      </c>
      <c r="B455" t="str">
        <v>D3002864041</v>
      </c>
      <c r="C455" t="str">
        <v>Delivered</v>
      </c>
      <c r="D455" t="str">
        <v>POOJA TRADERS</v>
      </c>
      <c r="E455" t="str">
        <v>DTDC</v>
      </c>
      <c r="F455" t="str">
        <v>Monday</v>
      </c>
    </row>
    <row r="456" spans="1:6" x14ac:dyDescent="0.25">
      <c r="A456" s="6">
        <v>45871</v>
      </c>
      <c r="B456" t="str">
        <v>D3002864042</v>
      </c>
      <c r="C456" t="str">
        <v>Delivered</v>
      </c>
      <c r="D456" t="str">
        <v>Medlife</v>
      </c>
      <c r="E456" t="str">
        <v>DTDC</v>
      </c>
      <c r="F456" t="str">
        <v>Saturday</v>
      </c>
    </row>
    <row r="457" spans="1:6" x14ac:dyDescent="0.25">
      <c r="A457" s="6">
        <v>45875</v>
      </c>
      <c r="B457" t="str">
        <v>D3002864046</v>
      </c>
      <c r="C457" t="str">
        <v>Delivered</v>
      </c>
      <c r="D457" t="str">
        <v>MEDLIFE</v>
      </c>
      <c r="E457" t="str">
        <v>DTDC</v>
      </c>
      <c r="F457" t="str">
        <v>Wednesday</v>
      </c>
    </row>
    <row r="458" spans="1:6" x14ac:dyDescent="0.25">
      <c r="A458" s="6">
        <v>45901</v>
      </c>
      <c r="B458" t="str">
        <v>D3002950334</v>
      </c>
      <c r="C458" t="str">
        <v>Delivered</v>
      </c>
      <c r="D458" t="str">
        <v>IISER MOHALI</v>
      </c>
      <c r="E458" t="str">
        <v>DTDC</v>
      </c>
      <c r="F458" t="str">
        <v>Monday</v>
      </c>
    </row>
    <row r="459" spans="1:6" x14ac:dyDescent="0.25">
      <c r="A459" s="6">
        <v>45908</v>
      </c>
      <c r="B459" t="str">
        <v>D3002950414</v>
      </c>
      <c r="C459" t="str">
        <v>Delivered</v>
      </c>
      <c r="D459" t="str">
        <v>RESEARCH</v>
      </c>
      <c r="E459" t="str">
        <v>DTDC</v>
      </c>
      <c r="F459" t="str">
        <v>Monday</v>
      </c>
    </row>
    <row r="460" spans="1:6" x14ac:dyDescent="0.25">
      <c r="A460" s="6">
        <v>45908</v>
      </c>
      <c r="B460" t="str">
        <v>D3002950415</v>
      </c>
      <c r="C460" t="str">
        <v>Delivered</v>
      </c>
      <c r="D460" t="str">
        <v>IISER MOHALI</v>
      </c>
      <c r="E460" t="str">
        <v>DTDC</v>
      </c>
      <c r="F460" t="str">
        <v>Monday</v>
      </c>
    </row>
    <row r="461" spans="1:6" x14ac:dyDescent="0.25">
      <c r="A461" s="6">
        <v>45908</v>
      </c>
      <c r="B461" t="str">
        <v>D3002950416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D3002950417</v>
      </c>
      <c r="C462" t="str">
        <v>Delivered</v>
      </c>
      <c r="D462" t="str">
        <v>ESSENCE</v>
      </c>
      <c r="E462" t="str">
        <v>DTDC</v>
      </c>
      <c r="F462" t="str">
        <v>Monday</v>
      </c>
    </row>
    <row r="463" spans="1:6" x14ac:dyDescent="0.25">
      <c r="A463" s="6">
        <v>45913</v>
      </c>
      <c r="B463" t="str">
        <v>D3003568451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45915</v>
      </c>
      <c r="B464" t="str">
        <v>D3003568486</v>
      </c>
      <c r="C464" t="str">
        <v>Delivered</v>
      </c>
      <c r="D464" t="str">
        <v>IMTECH</v>
      </c>
      <c r="E464" t="str">
        <v>DTDC</v>
      </c>
      <c r="F464" t="str">
        <v>Monday</v>
      </c>
    </row>
    <row r="465" spans="1:6" x14ac:dyDescent="0.25">
      <c r="A465" s="6">
        <v>45915</v>
      </c>
      <c r="B465" t="str">
        <v>D3003568487</v>
      </c>
      <c r="C465" t="str">
        <v>Delivered</v>
      </c>
      <c r="D465" t="str">
        <v>RESEARCH</v>
      </c>
      <c r="E465" t="str">
        <v>DTDC</v>
      </c>
      <c r="F465" t="str">
        <v>Monday</v>
      </c>
    </row>
    <row r="466" spans="1:6" x14ac:dyDescent="0.25">
      <c r="A466" s="6">
        <v>45915</v>
      </c>
      <c r="B466" t="str">
        <v>D3003568488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 x14ac:dyDescent="0.25">
      <c r="A467" s="6">
        <v>45927</v>
      </c>
      <c r="B467" t="str">
        <v>D3003710005</v>
      </c>
      <c r="C467" t="str">
        <v>Delivered</v>
      </c>
      <c r="D467" t="str">
        <v>INFINITY</v>
      </c>
      <c r="E467" t="str">
        <v>DTDC</v>
      </c>
      <c r="F467" t="str">
        <v>Saturday</v>
      </c>
    </row>
    <row r="468" spans="1:6" x14ac:dyDescent="0.25">
      <c r="A468" s="6">
        <v>45927</v>
      </c>
      <c r="B468" t="str">
        <v>D3003710006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 x14ac:dyDescent="0.25">
      <c r="A469" s="6">
        <v>45934</v>
      </c>
      <c r="B469" t="str">
        <v>D3003710010</v>
      </c>
      <c r="C469" t="str">
        <v>Delivered</v>
      </c>
      <c r="D469" t="str">
        <v>Vector</v>
      </c>
      <c r="E469" t="str">
        <v>DTDC</v>
      </c>
      <c r="F469" t="str">
        <v>Saturday</v>
      </c>
    </row>
    <row r="470" spans="1:6" x14ac:dyDescent="0.25">
      <c r="A470" s="6">
        <v>45937</v>
      </c>
      <c r="B470" t="str">
        <v>D3003710012</v>
      </c>
      <c r="C470" t="str">
        <v>Delivered</v>
      </c>
      <c r="D470" t="str">
        <v>PATANJALI</v>
      </c>
      <c r="E470" t="str">
        <v>DTDC</v>
      </c>
      <c r="F470" t="str">
        <v>Tuesday</v>
      </c>
    </row>
    <row r="471" spans="1:6" x14ac:dyDescent="0.25">
      <c r="A471" s="6">
        <v>45937</v>
      </c>
      <c r="B471" t="str">
        <v>D3003710013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45936</v>
      </c>
      <c r="B472" t="str">
        <v>D3003710017</v>
      </c>
      <c r="C472">
        <v>0</v>
      </c>
      <c r="D472" t="str">
        <v>IISER MOHALI</v>
      </c>
      <c r="E472" t="str">
        <v>DTDC</v>
      </c>
      <c r="F472" t="str">
        <v>Monday</v>
      </c>
    </row>
    <row r="473" spans="1:6" x14ac:dyDescent="0.25">
      <c r="A473" s="6">
        <v>45933</v>
      </c>
      <c r="B473" t="str">
        <v>D3003710018</v>
      </c>
      <c r="C473" t="str">
        <v>Delivered</v>
      </c>
      <c r="D473" t="str">
        <v>Aiims Bhatinda</v>
      </c>
      <c r="E473" t="str">
        <v>DTDC</v>
      </c>
      <c r="F473" t="str">
        <v>Friday</v>
      </c>
    </row>
    <row r="474" spans="1:6" x14ac:dyDescent="0.25">
      <c r="A474" s="6">
        <v>0</v>
      </c>
      <c r="B474" t="str">
        <v>Expired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6">
        <v>0</v>
      </c>
      <c r="B475" t="str">
        <v>PORTER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s="6">
        <v>0</v>
      </c>
      <c r="B476" t="str">
        <v>WILL BE BILLED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s="6">
        <v>0</v>
      </c>
      <c r="B477" t="str">
        <v>with M Bio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s="6">
        <v>0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6">
        <v>0</v>
      </c>
      <c r="B479">
        <v>0</v>
      </c>
      <c r="C479">
        <v>0</v>
      </c>
      <c r="D479">
        <v>0</v>
      </c>
      <c r="E479">
        <v>0</v>
      </c>
      <c r="F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2025-10-13T04:33:48Z</dcterms:modified>
  <cp:contentStatus/>
</cp:coreProperties>
</file>