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30270275-7325-4A3A-84A8-2AE3C3841CC4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Report'!$K$1:$S$79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MasterSheet!$A$1:$AC$3623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10" i="1" l="1"/>
  <c r="K3511" i="1"/>
  <c r="K3512" i="1"/>
  <c r="L3512" i="1" s="1"/>
  <c r="K3513" i="1"/>
  <c r="L3513" i="1" s="1"/>
  <c r="K3514" i="1"/>
  <c r="K3515" i="1"/>
  <c r="K3516" i="1"/>
  <c r="L3516" i="1" s="1"/>
  <c r="K3517" i="1"/>
  <c r="L3517" i="1" s="1"/>
  <c r="K3518" i="1"/>
  <c r="K3519" i="1"/>
  <c r="K3520" i="1"/>
  <c r="L3520" i="1" s="1"/>
  <c r="K3521" i="1"/>
  <c r="L3521" i="1" s="1"/>
  <c r="K3522" i="1"/>
  <c r="K3523" i="1"/>
  <c r="L3523" i="1" s="1"/>
  <c r="K3524" i="1"/>
  <c r="K3525" i="1"/>
  <c r="K3526" i="1"/>
  <c r="K3527" i="1"/>
  <c r="L3527" i="1" s="1"/>
  <c r="K3528" i="1"/>
  <c r="L3528" i="1" s="1"/>
  <c r="K3529" i="1"/>
  <c r="L3529" i="1" s="1"/>
  <c r="K3530" i="1"/>
  <c r="K3531" i="1"/>
  <c r="K3532" i="1"/>
  <c r="K3533" i="1"/>
  <c r="K3534" i="1"/>
  <c r="K3535" i="1"/>
  <c r="L3535" i="1" s="1"/>
  <c r="K3536" i="1"/>
  <c r="L3536" i="1" s="1"/>
  <c r="K3537" i="1"/>
  <c r="L3537" i="1" s="1"/>
  <c r="K3538" i="1"/>
  <c r="K3539" i="1"/>
  <c r="K3540" i="1"/>
  <c r="K3541" i="1"/>
  <c r="K3542" i="1"/>
  <c r="K3543" i="1"/>
  <c r="L3543" i="1" s="1"/>
  <c r="K3544" i="1"/>
  <c r="L3544" i="1" s="1"/>
  <c r="K3545" i="1"/>
  <c r="L3545" i="1" s="1"/>
  <c r="K3546" i="1"/>
  <c r="K3547" i="1"/>
  <c r="K3548" i="1"/>
  <c r="K3549" i="1"/>
  <c r="K3550" i="1"/>
  <c r="K3551" i="1"/>
  <c r="L3551" i="1" s="1"/>
  <c r="K3552" i="1"/>
  <c r="L3552" i="1" s="1"/>
  <c r="K3553" i="1"/>
  <c r="L3553" i="1" s="1"/>
  <c r="K3554" i="1"/>
  <c r="K3555" i="1"/>
  <c r="K3556" i="1"/>
  <c r="L3556" i="1" s="1"/>
  <c r="K3557" i="1"/>
  <c r="L3557" i="1" s="1"/>
  <c r="K3558" i="1"/>
  <c r="K3559" i="1"/>
  <c r="K3560" i="1"/>
  <c r="K3561" i="1"/>
  <c r="L3561" i="1" s="1"/>
  <c r="K3562" i="1"/>
  <c r="K3563" i="1"/>
  <c r="L3563" i="1" s="1"/>
  <c r="K3564" i="1"/>
  <c r="L3564" i="1" s="1"/>
  <c r="K3565" i="1"/>
  <c r="L3565" i="1" s="1"/>
  <c r="K3566" i="1"/>
  <c r="K3567" i="1"/>
  <c r="K3568" i="1"/>
  <c r="K3569" i="1"/>
  <c r="L3569" i="1" s="1"/>
  <c r="K3570" i="1"/>
  <c r="K3571" i="1"/>
  <c r="L3571" i="1" s="1"/>
  <c r="K3572" i="1"/>
  <c r="L3572" i="1" s="1"/>
  <c r="K3573" i="1"/>
  <c r="L3573" i="1" s="1"/>
  <c r="K3574" i="1"/>
  <c r="K3575" i="1"/>
  <c r="K3576" i="1"/>
  <c r="K3577" i="1"/>
  <c r="L3577" i="1" s="1"/>
  <c r="K3578" i="1"/>
  <c r="K3579" i="1"/>
  <c r="L3579" i="1" s="1"/>
  <c r="K3580" i="1"/>
  <c r="L3580" i="1" s="1"/>
  <c r="K3581" i="1"/>
  <c r="L3581" i="1" s="1"/>
  <c r="K3582" i="1"/>
  <c r="K3583" i="1"/>
  <c r="K3584" i="1"/>
  <c r="K3585" i="1"/>
  <c r="L3585" i="1" s="1"/>
  <c r="K3586" i="1"/>
  <c r="K3587" i="1"/>
  <c r="L3587" i="1" s="1"/>
  <c r="K3588" i="1"/>
  <c r="L3588" i="1" s="1"/>
  <c r="K3589" i="1"/>
  <c r="L3589" i="1" s="1"/>
  <c r="K3590" i="1"/>
  <c r="K3591" i="1"/>
  <c r="L3591" i="1" s="1"/>
  <c r="K3592" i="1"/>
  <c r="K3593" i="1"/>
  <c r="L3593" i="1" s="1"/>
  <c r="K3594" i="1"/>
  <c r="K3595" i="1"/>
  <c r="K3596" i="1"/>
  <c r="L3596" i="1" s="1"/>
  <c r="K3597" i="1"/>
  <c r="L3597" i="1" s="1"/>
  <c r="K3598" i="1"/>
  <c r="K3599" i="1"/>
  <c r="L3599" i="1" s="1"/>
  <c r="K3600" i="1"/>
  <c r="K3601" i="1"/>
  <c r="L3601" i="1" s="1"/>
  <c r="K3602" i="1"/>
  <c r="K3603" i="1"/>
  <c r="K3604" i="1"/>
  <c r="L3604" i="1" s="1"/>
  <c r="K3605" i="1"/>
  <c r="L3605" i="1" s="1"/>
  <c r="K3606" i="1"/>
  <c r="K3607" i="1"/>
  <c r="K3608" i="1"/>
  <c r="K3609" i="1"/>
  <c r="K3610" i="1"/>
  <c r="K3611" i="1"/>
  <c r="L3611" i="1" s="1"/>
  <c r="K3612" i="1"/>
  <c r="L3612" i="1" s="1"/>
  <c r="K3613" i="1"/>
  <c r="L3613" i="1" s="1"/>
  <c r="K3614" i="1"/>
  <c r="K3615" i="1"/>
  <c r="K3616" i="1"/>
  <c r="K3617" i="1"/>
  <c r="K3618" i="1"/>
  <c r="K3619" i="1"/>
  <c r="L3619" i="1" s="1"/>
  <c r="K3620" i="1"/>
  <c r="L3620" i="1" s="1"/>
  <c r="K3621" i="1"/>
  <c r="L3621" i="1" s="1"/>
  <c r="K3622" i="1"/>
  <c r="K3623" i="1"/>
  <c r="L3623" i="1" s="1"/>
  <c r="Y3507" i="1"/>
  <c r="Z3507" i="1"/>
  <c r="AA3507" i="1"/>
  <c r="Y3508" i="1"/>
  <c r="Z3508" i="1"/>
  <c r="AA3508" i="1"/>
  <c r="Y3509" i="1"/>
  <c r="Z3509" i="1"/>
  <c r="AA3509" i="1"/>
  <c r="Z3510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2" i="1"/>
  <c r="L3533" i="1"/>
  <c r="L3539" i="1"/>
  <c r="L3540" i="1"/>
  <c r="L3541" i="1"/>
  <c r="L3547" i="1"/>
  <c r="L3548" i="1"/>
  <c r="L3549" i="1"/>
  <c r="L3559" i="1"/>
  <c r="L3560" i="1"/>
  <c r="L3567" i="1"/>
  <c r="L3568" i="1"/>
  <c r="L3575" i="1"/>
  <c r="L3576" i="1"/>
  <c r="L3583" i="1"/>
  <c r="L3584" i="1"/>
  <c r="L3592" i="1"/>
  <c r="L3595" i="1"/>
  <c r="L3600" i="1"/>
  <c r="L3607" i="1"/>
  <c r="L3608" i="1"/>
  <c r="L3609" i="1"/>
  <c r="L3615" i="1"/>
  <c r="L3616" i="1"/>
  <c r="L361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AA3513" i="1" s="1"/>
  <c r="X3514" i="1"/>
  <c r="AA3514" i="1" s="1"/>
  <c r="X3515" i="1"/>
  <c r="AA3515" i="1" s="1"/>
  <c r="X3516" i="1"/>
  <c r="AA3516" i="1" s="1"/>
  <c r="X3517" i="1"/>
  <c r="AA3517" i="1" s="1"/>
  <c r="X3518" i="1"/>
  <c r="AA3518" i="1" s="1"/>
  <c r="X3519" i="1"/>
  <c r="AA3519" i="1" s="1"/>
  <c r="X3520" i="1"/>
  <c r="AA3520" i="1" s="1"/>
  <c r="X3521" i="1"/>
  <c r="AA3521" i="1" s="1"/>
  <c r="X3522" i="1"/>
  <c r="AA3522" i="1" s="1"/>
  <c r="X3523" i="1"/>
  <c r="AA3523" i="1" s="1"/>
  <c r="X3524" i="1"/>
  <c r="AA3524" i="1" s="1"/>
  <c r="X3525" i="1"/>
  <c r="AA3525" i="1" s="1"/>
  <c r="X3526" i="1"/>
  <c r="AA3526" i="1" s="1"/>
  <c r="X3527" i="1"/>
  <c r="AA3527" i="1" s="1"/>
  <c r="X3528" i="1"/>
  <c r="AA3528" i="1" s="1"/>
  <c r="X3529" i="1"/>
  <c r="AA3529" i="1" s="1"/>
  <c r="X3530" i="1"/>
  <c r="AA3530" i="1" s="1"/>
  <c r="X3531" i="1"/>
  <c r="AA3531" i="1" s="1"/>
  <c r="X3532" i="1"/>
  <c r="AA3532" i="1" s="1"/>
  <c r="X3533" i="1"/>
  <c r="AA3533" i="1" s="1"/>
  <c r="X3534" i="1"/>
  <c r="AA3534" i="1" s="1"/>
  <c r="X3535" i="1"/>
  <c r="AA3535" i="1" s="1"/>
  <c r="X3536" i="1"/>
  <c r="AA3536" i="1" s="1"/>
  <c r="X3537" i="1"/>
  <c r="AA3537" i="1" s="1"/>
  <c r="X3538" i="1"/>
  <c r="AA3538" i="1" s="1"/>
  <c r="X3539" i="1"/>
  <c r="AA3539" i="1" s="1"/>
  <c r="X3540" i="1"/>
  <c r="AA3540" i="1" s="1"/>
  <c r="X3541" i="1"/>
  <c r="AA3541" i="1" s="1"/>
  <c r="X3542" i="1"/>
  <c r="AA3542" i="1" s="1"/>
  <c r="X3543" i="1"/>
  <c r="AA3543" i="1" s="1"/>
  <c r="X3544" i="1"/>
  <c r="AA3544" i="1" s="1"/>
  <c r="X3545" i="1"/>
  <c r="AA3545" i="1" s="1"/>
  <c r="X3546" i="1"/>
  <c r="AA3546" i="1" s="1"/>
  <c r="X3547" i="1"/>
  <c r="AA3547" i="1" s="1"/>
  <c r="X3548" i="1"/>
  <c r="AA3548" i="1" s="1"/>
  <c r="X3549" i="1"/>
  <c r="AA3549" i="1" s="1"/>
  <c r="X3550" i="1"/>
  <c r="AA3550" i="1" s="1"/>
  <c r="X3551" i="1"/>
  <c r="AA3551" i="1" s="1"/>
  <c r="X3552" i="1"/>
  <c r="AA3552" i="1" s="1"/>
  <c r="X3553" i="1"/>
  <c r="AA3553" i="1" s="1"/>
  <c r="X3554" i="1"/>
  <c r="AA3554" i="1" s="1"/>
  <c r="X3555" i="1"/>
  <c r="AA3555" i="1" s="1"/>
  <c r="X3556" i="1"/>
  <c r="AA3556" i="1" s="1"/>
  <c r="X3557" i="1"/>
  <c r="AA3557" i="1" s="1"/>
  <c r="X3558" i="1"/>
  <c r="AA3558" i="1" s="1"/>
  <c r="X3559" i="1"/>
  <c r="AA3559" i="1" s="1"/>
  <c r="X3560" i="1"/>
  <c r="AA3560" i="1" s="1"/>
  <c r="X3561" i="1"/>
  <c r="AA3561" i="1" s="1"/>
  <c r="X3562" i="1"/>
  <c r="AA3562" i="1" s="1"/>
  <c r="X3563" i="1"/>
  <c r="AA3563" i="1" s="1"/>
  <c r="X3564" i="1"/>
  <c r="AA3564" i="1" s="1"/>
  <c r="X3565" i="1"/>
  <c r="AA3565" i="1" s="1"/>
  <c r="X3566" i="1"/>
  <c r="AA3566" i="1" s="1"/>
  <c r="X3567" i="1"/>
  <c r="AA3567" i="1" s="1"/>
  <c r="X3568" i="1"/>
  <c r="AA3568" i="1" s="1"/>
  <c r="X3569" i="1"/>
  <c r="AA3569" i="1" s="1"/>
  <c r="X3570" i="1"/>
  <c r="AA3570" i="1" s="1"/>
  <c r="X3571" i="1"/>
  <c r="AA3571" i="1" s="1"/>
  <c r="X3572" i="1"/>
  <c r="AA3572" i="1" s="1"/>
  <c r="X3573" i="1"/>
  <c r="AA3573" i="1" s="1"/>
  <c r="X3574" i="1"/>
  <c r="AA3574" i="1" s="1"/>
  <c r="X3575" i="1"/>
  <c r="AA3575" i="1" s="1"/>
  <c r="X3576" i="1"/>
  <c r="AA3576" i="1" s="1"/>
  <c r="X3577" i="1"/>
  <c r="AA3577" i="1" s="1"/>
  <c r="X3578" i="1"/>
  <c r="AA3578" i="1" s="1"/>
  <c r="X3579" i="1"/>
  <c r="AA3579" i="1" s="1"/>
  <c r="X3580" i="1"/>
  <c r="AA3580" i="1" s="1"/>
  <c r="X3581" i="1"/>
  <c r="AA3581" i="1" s="1"/>
  <c r="X3582" i="1"/>
  <c r="AA3582" i="1" s="1"/>
  <c r="X3583" i="1"/>
  <c r="AA3583" i="1" s="1"/>
  <c r="X3584" i="1"/>
  <c r="AA3584" i="1" s="1"/>
  <c r="X3585" i="1"/>
  <c r="AA3585" i="1" s="1"/>
  <c r="X3586" i="1"/>
  <c r="AA3586" i="1" s="1"/>
  <c r="X3587" i="1"/>
  <c r="AA3587" i="1" s="1"/>
  <c r="X3588" i="1"/>
  <c r="AA3588" i="1" s="1"/>
  <c r="X3589" i="1"/>
  <c r="AA3589" i="1" s="1"/>
  <c r="X3590" i="1"/>
  <c r="AA3590" i="1" s="1"/>
  <c r="X3591" i="1"/>
  <c r="AA3591" i="1" s="1"/>
  <c r="X3592" i="1"/>
  <c r="AA3592" i="1" s="1"/>
  <c r="X3593" i="1"/>
  <c r="AA3593" i="1" s="1"/>
  <c r="X3594" i="1"/>
  <c r="AA3594" i="1" s="1"/>
  <c r="X3595" i="1"/>
  <c r="AA3595" i="1" s="1"/>
  <c r="X3596" i="1"/>
  <c r="AA3596" i="1" s="1"/>
  <c r="X3597" i="1"/>
  <c r="AA3597" i="1" s="1"/>
  <c r="X3598" i="1"/>
  <c r="AA3598" i="1" s="1"/>
  <c r="X3599" i="1"/>
  <c r="AA3599" i="1" s="1"/>
  <c r="X3600" i="1"/>
  <c r="AA3600" i="1" s="1"/>
  <c r="X3601" i="1"/>
  <c r="AA3601" i="1" s="1"/>
  <c r="X3602" i="1"/>
  <c r="AA3602" i="1" s="1"/>
  <c r="X3603" i="1"/>
  <c r="AA3603" i="1" s="1"/>
  <c r="X3604" i="1"/>
  <c r="AA3604" i="1" s="1"/>
  <c r="X3605" i="1"/>
  <c r="AA3605" i="1" s="1"/>
  <c r="X3606" i="1"/>
  <c r="AA3606" i="1" s="1"/>
  <c r="X3607" i="1"/>
  <c r="AA3607" i="1" s="1"/>
  <c r="X3608" i="1"/>
  <c r="AA3608" i="1" s="1"/>
  <c r="X3609" i="1"/>
  <c r="AA3609" i="1" s="1"/>
  <c r="X3610" i="1"/>
  <c r="AA3610" i="1" s="1"/>
  <c r="X3611" i="1"/>
  <c r="AA3611" i="1" s="1"/>
  <c r="X3612" i="1"/>
  <c r="AA3612" i="1" s="1"/>
  <c r="X3613" i="1"/>
  <c r="AA3613" i="1" s="1"/>
  <c r="X3614" i="1"/>
  <c r="AA3614" i="1" s="1"/>
  <c r="X3615" i="1"/>
  <c r="AA3615" i="1" s="1"/>
  <c r="X3616" i="1"/>
  <c r="AA3616" i="1" s="1"/>
  <c r="X3617" i="1"/>
  <c r="AA3617" i="1" s="1"/>
  <c r="X3618" i="1"/>
  <c r="AA3618" i="1" s="1"/>
  <c r="X3619" i="1"/>
  <c r="AA3619" i="1" s="1"/>
  <c r="X3620" i="1"/>
  <c r="AA3620" i="1" s="1"/>
  <c r="X3621" i="1"/>
  <c r="AA3621" i="1" s="1"/>
  <c r="X3622" i="1"/>
  <c r="AA3622" i="1" s="1"/>
  <c r="X3623" i="1"/>
  <c r="AA3623" i="1" s="1"/>
  <c r="Z3511" i="1"/>
  <c r="AB3511" i="1"/>
  <c r="F3511" i="1" s="1"/>
  <c r="G3511" i="1" s="1"/>
  <c r="AC3511" i="1"/>
  <c r="Z3512" i="1"/>
  <c r="AB3512" i="1"/>
  <c r="F3512" i="1" s="1"/>
  <c r="G3512" i="1" s="1"/>
  <c r="AC3512" i="1"/>
  <c r="Z3513" i="1"/>
  <c r="AB3513" i="1"/>
  <c r="F3513" i="1" s="1"/>
  <c r="G3513" i="1" s="1"/>
  <c r="AC3513" i="1"/>
  <c r="Z3514" i="1"/>
  <c r="AB3514" i="1"/>
  <c r="F3514" i="1" s="1"/>
  <c r="G3514" i="1" s="1"/>
  <c r="AC3514" i="1"/>
  <c r="Z3515" i="1"/>
  <c r="AB3515" i="1"/>
  <c r="F3515" i="1" s="1"/>
  <c r="G3515" i="1" s="1"/>
  <c r="AC3515" i="1"/>
  <c r="Z3516" i="1"/>
  <c r="AB3516" i="1"/>
  <c r="F3516" i="1" s="1"/>
  <c r="G3516" i="1" s="1"/>
  <c r="AC3516" i="1"/>
  <c r="Z3517" i="1"/>
  <c r="AB3517" i="1"/>
  <c r="F3517" i="1" s="1"/>
  <c r="G3517" i="1" s="1"/>
  <c r="AC3517" i="1"/>
  <c r="Z3518" i="1"/>
  <c r="AB3518" i="1"/>
  <c r="F3518" i="1" s="1"/>
  <c r="G3518" i="1" s="1"/>
  <c r="AC3518" i="1"/>
  <c r="Z3519" i="1"/>
  <c r="AB3519" i="1"/>
  <c r="F3519" i="1" s="1"/>
  <c r="G3519" i="1" s="1"/>
  <c r="AC3519" i="1"/>
  <c r="Z3520" i="1"/>
  <c r="AB3520" i="1"/>
  <c r="F3520" i="1" s="1"/>
  <c r="G3520" i="1" s="1"/>
  <c r="AC3520" i="1"/>
  <c r="Z3521" i="1"/>
  <c r="AB3521" i="1"/>
  <c r="F3521" i="1" s="1"/>
  <c r="G3521" i="1" s="1"/>
  <c r="AC3521" i="1"/>
  <c r="Z3522" i="1"/>
  <c r="AB3522" i="1"/>
  <c r="F3522" i="1" s="1"/>
  <c r="G3522" i="1" s="1"/>
  <c r="AC3522" i="1"/>
  <c r="Z3523" i="1"/>
  <c r="AB3523" i="1"/>
  <c r="F3523" i="1" s="1"/>
  <c r="G3523" i="1" s="1"/>
  <c r="AC3523" i="1"/>
  <c r="Z3524" i="1"/>
  <c r="AB3524" i="1"/>
  <c r="F3524" i="1" s="1"/>
  <c r="G3524" i="1" s="1"/>
  <c r="AC3524" i="1"/>
  <c r="Z3525" i="1"/>
  <c r="AB3525" i="1"/>
  <c r="F3525" i="1" s="1"/>
  <c r="G3525" i="1" s="1"/>
  <c r="AC3525" i="1"/>
  <c r="Z3526" i="1"/>
  <c r="AB3526" i="1"/>
  <c r="F3526" i="1" s="1"/>
  <c r="G3526" i="1" s="1"/>
  <c r="AC3526" i="1"/>
  <c r="Z3527" i="1"/>
  <c r="AB3527" i="1"/>
  <c r="F3527" i="1" s="1"/>
  <c r="G3527" i="1" s="1"/>
  <c r="AC3527" i="1"/>
  <c r="Z3528" i="1"/>
  <c r="AB3528" i="1"/>
  <c r="F3528" i="1" s="1"/>
  <c r="G3528" i="1" s="1"/>
  <c r="AC3528" i="1"/>
  <c r="Z3529" i="1"/>
  <c r="AB3529" i="1"/>
  <c r="F3529" i="1" s="1"/>
  <c r="G3529" i="1" s="1"/>
  <c r="AC3529" i="1"/>
  <c r="Z3530" i="1"/>
  <c r="AB3530" i="1"/>
  <c r="F3530" i="1" s="1"/>
  <c r="G3530" i="1" s="1"/>
  <c r="AC3530" i="1"/>
  <c r="Z3531" i="1"/>
  <c r="AB3531" i="1"/>
  <c r="F3531" i="1" s="1"/>
  <c r="G3531" i="1" s="1"/>
  <c r="AC3531" i="1"/>
  <c r="Z3532" i="1"/>
  <c r="AB3532" i="1"/>
  <c r="F3532" i="1" s="1"/>
  <c r="G3532" i="1" s="1"/>
  <c r="AC3532" i="1"/>
  <c r="Z3533" i="1"/>
  <c r="AB3533" i="1"/>
  <c r="F3533" i="1" s="1"/>
  <c r="G3533" i="1" s="1"/>
  <c r="AC3533" i="1"/>
  <c r="Z3534" i="1"/>
  <c r="AB3534" i="1"/>
  <c r="F3534" i="1" s="1"/>
  <c r="G3534" i="1" s="1"/>
  <c r="AC3534" i="1"/>
  <c r="Z3535" i="1"/>
  <c r="AB3535" i="1"/>
  <c r="F3535" i="1" s="1"/>
  <c r="G3535" i="1" s="1"/>
  <c r="AC3535" i="1"/>
  <c r="Z3536" i="1"/>
  <c r="AB3536" i="1"/>
  <c r="F3536" i="1" s="1"/>
  <c r="G3536" i="1" s="1"/>
  <c r="AC3536" i="1"/>
  <c r="Z3537" i="1"/>
  <c r="AB3537" i="1"/>
  <c r="F3537" i="1" s="1"/>
  <c r="G3537" i="1" s="1"/>
  <c r="AC3537" i="1"/>
  <c r="Z3538" i="1"/>
  <c r="AB3538" i="1"/>
  <c r="F3538" i="1" s="1"/>
  <c r="G3538" i="1" s="1"/>
  <c r="AC3538" i="1"/>
  <c r="Z3539" i="1"/>
  <c r="AB3539" i="1"/>
  <c r="F3539" i="1" s="1"/>
  <c r="G3539" i="1" s="1"/>
  <c r="AC3539" i="1"/>
  <c r="Z3540" i="1"/>
  <c r="AB3540" i="1"/>
  <c r="F3540" i="1" s="1"/>
  <c r="G3540" i="1" s="1"/>
  <c r="AC3540" i="1"/>
  <c r="Z3541" i="1"/>
  <c r="AB3541" i="1"/>
  <c r="F3541" i="1" s="1"/>
  <c r="G3541" i="1" s="1"/>
  <c r="AC3541" i="1"/>
  <c r="Z3542" i="1"/>
  <c r="AB3542" i="1"/>
  <c r="F3542" i="1" s="1"/>
  <c r="G3542" i="1" s="1"/>
  <c r="AC3542" i="1"/>
  <c r="Z3543" i="1"/>
  <c r="AB3543" i="1"/>
  <c r="F3543" i="1" s="1"/>
  <c r="G3543" i="1" s="1"/>
  <c r="AC3543" i="1"/>
  <c r="Z3544" i="1"/>
  <c r="AB3544" i="1"/>
  <c r="F3544" i="1" s="1"/>
  <c r="G3544" i="1" s="1"/>
  <c r="AC3544" i="1"/>
  <c r="Z3545" i="1"/>
  <c r="AB3545" i="1"/>
  <c r="F3545" i="1" s="1"/>
  <c r="G3545" i="1" s="1"/>
  <c r="AC3545" i="1"/>
  <c r="Z3546" i="1"/>
  <c r="AB3546" i="1"/>
  <c r="F3546" i="1" s="1"/>
  <c r="G3546" i="1" s="1"/>
  <c r="AC3546" i="1"/>
  <c r="Z3547" i="1"/>
  <c r="AB3547" i="1"/>
  <c r="F3547" i="1" s="1"/>
  <c r="G3547" i="1" s="1"/>
  <c r="AC3547" i="1"/>
  <c r="Z3548" i="1"/>
  <c r="AB3548" i="1"/>
  <c r="F3548" i="1" s="1"/>
  <c r="G3548" i="1" s="1"/>
  <c r="AC3548" i="1"/>
  <c r="Z3549" i="1"/>
  <c r="AB3549" i="1"/>
  <c r="F3549" i="1" s="1"/>
  <c r="G3549" i="1" s="1"/>
  <c r="AC3549" i="1"/>
  <c r="Z3550" i="1"/>
  <c r="AB3550" i="1"/>
  <c r="F3550" i="1" s="1"/>
  <c r="G3550" i="1" s="1"/>
  <c r="AC3550" i="1"/>
  <c r="Z3551" i="1"/>
  <c r="AB3551" i="1"/>
  <c r="F3551" i="1" s="1"/>
  <c r="G3551" i="1" s="1"/>
  <c r="AC3551" i="1"/>
  <c r="Z3552" i="1"/>
  <c r="AB3552" i="1"/>
  <c r="F3552" i="1" s="1"/>
  <c r="G3552" i="1" s="1"/>
  <c r="AC3552" i="1"/>
  <c r="Z3553" i="1"/>
  <c r="AB3553" i="1"/>
  <c r="F3553" i="1" s="1"/>
  <c r="G3553" i="1" s="1"/>
  <c r="AC3553" i="1"/>
  <c r="Z3554" i="1"/>
  <c r="AB3554" i="1"/>
  <c r="F3554" i="1" s="1"/>
  <c r="G3554" i="1" s="1"/>
  <c r="AC3554" i="1"/>
  <c r="Z3555" i="1"/>
  <c r="AB3555" i="1"/>
  <c r="F3555" i="1" s="1"/>
  <c r="G3555" i="1" s="1"/>
  <c r="AC3555" i="1"/>
  <c r="Z3556" i="1"/>
  <c r="AB3556" i="1"/>
  <c r="F3556" i="1" s="1"/>
  <c r="G3556" i="1" s="1"/>
  <c r="AC3556" i="1"/>
  <c r="Z3557" i="1"/>
  <c r="AB3557" i="1"/>
  <c r="F3557" i="1" s="1"/>
  <c r="G3557" i="1" s="1"/>
  <c r="AC3557" i="1"/>
  <c r="Z3558" i="1"/>
  <c r="AB3558" i="1"/>
  <c r="F3558" i="1" s="1"/>
  <c r="G3558" i="1" s="1"/>
  <c r="AC3558" i="1"/>
  <c r="Z3559" i="1"/>
  <c r="AB3559" i="1"/>
  <c r="F3559" i="1" s="1"/>
  <c r="G3559" i="1" s="1"/>
  <c r="AC3559" i="1"/>
  <c r="Z3560" i="1"/>
  <c r="AB3560" i="1"/>
  <c r="F3560" i="1" s="1"/>
  <c r="G3560" i="1" s="1"/>
  <c r="AC3560" i="1"/>
  <c r="Z3561" i="1"/>
  <c r="AB3561" i="1"/>
  <c r="F3561" i="1" s="1"/>
  <c r="G3561" i="1" s="1"/>
  <c r="AC3561" i="1"/>
  <c r="Z3562" i="1"/>
  <c r="AB3562" i="1"/>
  <c r="F3562" i="1" s="1"/>
  <c r="G3562" i="1" s="1"/>
  <c r="AC3562" i="1"/>
  <c r="Z3563" i="1"/>
  <c r="AB3563" i="1"/>
  <c r="F3563" i="1" s="1"/>
  <c r="G3563" i="1" s="1"/>
  <c r="AC3563" i="1"/>
  <c r="Z3564" i="1"/>
  <c r="AB3564" i="1"/>
  <c r="F3564" i="1" s="1"/>
  <c r="G3564" i="1" s="1"/>
  <c r="AC3564" i="1"/>
  <c r="Z3565" i="1"/>
  <c r="AB3565" i="1"/>
  <c r="F3565" i="1" s="1"/>
  <c r="G3565" i="1" s="1"/>
  <c r="AC3565" i="1"/>
  <c r="Z3566" i="1"/>
  <c r="AB3566" i="1"/>
  <c r="F3566" i="1" s="1"/>
  <c r="G3566" i="1" s="1"/>
  <c r="AC3566" i="1"/>
  <c r="Z3567" i="1"/>
  <c r="AB3567" i="1"/>
  <c r="F3567" i="1" s="1"/>
  <c r="G3567" i="1" s="1"/>
  <c r="AC3567" i="1"/>
  <c r="Z3568" i="1"/>
  <c r="AB3568" i="1"/>
  <c r="F3568" i="1" s="1"/>
  <c r="G3568" i="1" s="1"/>
  <c r="AC3568" i="1"/>
  <c r="Z3569" i="1"/>
  <c r="AB3569" i="1"/>
  <c r="F3569" i="1" s="1"/>
  <c r="G3569" i="1" s="1"/>
  <c r="AC3569" i="1"/>
  <c r="Z3570" i="1"/>
  <c r="AB3570" i="1"/>
  <c r="F3570" i="1" s="1"/>
  <c r="G3570" i="1" s="1"/>
  <c r="AC3570" i="1"/>
  <c r="Z3571" i="1"/>
  <c r="AB3571" i="1"/>
  <c r="F3571" i="1" s="1"/>
  <c r="G3571" i="1" s="1"/>
  <c r="AC3571" i="1"/>
  <c r="Z3572" i="1"/>
  <c r="AB3572" i="1"/>
  <c r="F3572" i="1" s="1"/>
  <c r="G3572" i="1" s="1"/>
  <c r="AC3572" i="1"/>
  <c r="Z3573" i="1"/>
  <c r="AB3573" i="1"/>
  <c r="F3573" i="1" s="1"/>
  <c r="G3573" i="1" s="1"/>
  <c r="AC3573" i="1"/>
  <c r="Z3574" i="1"/>
  <c r="AB3574" i="1"/>
  <c r="F3574" i="1" s="1"/>
  <c r="G3574" i="1" s="1"/>
  <c r="AC3574" i="1"/>
  <c r="Z3575" i="1"/>
  <c r="AB3575" i="1"/>
  <c r="F3575" i="1" s="1"/>
  <c r="G3575" i="1" s="1"/>
  <c r="AC3575" i="1"/>
  <c r="Z3576" i="1"/>
  <c r="AB3576" i="1"/>
  <c r="F3576" i="1" s="1"/>
  <c r="G3576" i="1" s="1"/>
  <c r="AC3576" i="1"/>
  <c r="Z3577" i="1"/>
  <c r="AB3577" i="1"/>
  <c r="F3577" i="1" s="1"/>
  <c r="G3577" i="1" s="1"/>
  <c r="AC3577" i="1"/>
  <c r="Z3578" i="1"/>
  <c r="AB3578" i="1"/>
  <c r="F3578" i="1" s="1"/>
  <c r="G3578" i="1" s="1"/>
  <c r="AC3578" i="1"/>
  <c r="Z3579" i="1"/>
  <c r="AB3579" i="1"/>
  <c r="F3579" i="1" s="1"/>
  <c r="G3579" i="1" s="1"/>
  <c r="AC3579" i="1"/>
  <c r="Z3580" i="1"/>
  <c r="AB3580" i="1"/>
  <c r="F3580" i="1" s="1"/>
  <c r="G3580" i="1" s="1"/>
  <c r="AC3580" i="1"/>
  <c r="Z3581" i="1"/>
  <c r="AB3581" i="1"/>
  <c r="F3581" i="1" s="1"/>
  <c r="G3581" i="1" s="1"/>
  <c r="AC3581" i="1"/>
  <c r="Z3582" i="1"/>
  <c r="AB3582" i="1"/>
  <c r="F3582" i="1" s="1"/>
  <c r="G3582" i="1" s="1"/>
  <c r="AC3582" i="1"/>
  <c r="Z3583" i="1"/>
  <c r="AB3583" i="1"/>
  <c r="F3583" i="1" s="1"/>
  <c r="G3583" i="1" s="1"/>
  <c r="AC3583" i="1"/>
  <c r="Z3584" i="1"/>
  <c r="AB3584" i="1"/>
  <c r="F3584" i="1" s="1"/>
  <c r="G3584" i="1" s="1"/>
  <c r="AC3584" i="1"/>
  <c r="Z3585" i="1"/>
  <c r="AB3585" i="1"/>
  <c r="F3585" i="1" s="1"/>
  <c r="G3585" i="1" s="1"/>
  <c r="AC3585" i="1"/>
  <c r="Z3586" i="1"/>
  <c r="AB3586" i="1"/>
  <c r="F3586" i="1" s="1"/>
  <c r="G3586" i="1" s="1"/>
  <c r="AC3586" i="1"/>
  <c r="Z3587" i="1"/>
  <c r="AB3587" i="1"/>
  <c r="F3587" i="1" s="1"/>
  <c r="G3587" i="1" s="1"/>
  <c r="AC3587" i="1"/>
  <c r="Z3588" i="1"/>
  <c r="AB3588" i="1"/>
  <c r="F3588" i="1" s="1"/>
  <c r="G3588" i="1" s="1"/>
  <c r="AC3588" i="1"/>
  <c r="Z3589" i="1"/>
  <c r="AB3589" i="1"/>
  <c r="F3589" i="1" s="1"/>
  <c r="G3589" i="1" s="1"/>
  <c r="AC3589" i="1"/>
  <c r="Z3590" i="1"/>
  <c r="AB3590" i="1"/>
  <c r="F3590" i="1" s="1"/>
  <c r="G3590" i="1" s="1"/>
  <c r="AC3590" i="1"/>
  <c r="Z3591" i="1"/>
  <c r="AB3591" i="1"/>
  <c r="F3591" i="1" s="1"/>
  <c r="G3591" i="1" s="1"/>
  <c r="AC3591" i="1"/>
  <c r="Z3592" i="1"/>
  <c r="AB3592" i="1"/>
  <c r="F3592" i="1" s="1"/>
  <c r="G3592" i="1" s="1"/>
  <c r="AC3592" i="1"/>
  <c r="Z3593" i="1"/>
  <c r="AB3593" i="1"/>
  <c r="F3593" i="1" s="1"/>
  <c r="G3593" i="1" s="1"/>
  <c r="AC3593" i="1"/>
  <c r="Z3594" i="1"/>
  <c r="AB3594" i="1"/>
  <c r="F3594" i="1" s="1"/>
  <c r="G3594" i="1" s="1"/>
  <c r="AC3594" i="1"/>
  <c r="Z3595" i="1"/>
  <c r="AB3595" i="1"/>
  <c r="F3595" i="1" s="1"/>
  <c r="G3595" i="1" s="1"/>
  <c r="AC3595" i="1"/>
  <c r="Z3596" i="1"/>
  <c r="AB3596" i="1"/>
  <c r="F3596" i="1" s="1"/>
  <c r="G3596" i="1" s="1"/>
  <c r="AC3596" i="1"/>
  <c r="Z3597" i="1"/>
  <c r="AB3597" i="1"/>
  <c r="F3597" i="1" s="1"/>
  <c r="G3597" i="1" s="1"/>
  <c r="AC3597" i="1"/>
  <c r="Z3598" i="1"/>
  <c r="AB3598" i="1"/>
  <c r="F3598" i="1" s="1"/>
  <c r="G3598" i="1" s="1"/>
  <c r="AC3598" i="1"/>
  <c r="Z3599" i="1"/>
  <c r="AB3599" i="1"/>
  <c r="F3599" i="1" s="1"/>
  <c r="G3599" i="1" s="1"/>
  <c r="AC3599" i="1"/>
  <c r="Z3600" i="1"/>
  <c r="AB3600" i="1"/>
  <c r="F3600" i="1" s="1"/>
  <c r="G3600" i="1" s="1"/>
  <c r="AC3600" i="1"/>
  <c r="Z3601" i="1"/>
  <c r="AB3601" i="1"/>
  <c r="F3601" i="1" s="1"/>
  <c r="G3601" i="1" s="1"/>
  <c r="AC3601" i="1"/>
  <c r="Z3602" i="1"/>
  <c r="AB3602" i="1"/>
  <c r="F3602" i="1" s="1"/>
  <c r="G3602" i="1" s="1"/>
  <c r="AC3602" i="1"/>
  <c r="Z3603" i="1"/>
  <c r="AB3603" i="1"/>
  <c r="F3603" i="1" s="1"/>
  <c r="G3603" i="1" s="1"/>
  <c r="AC3603" i="1"/>
  <c r="Z3604" i="1"/>
  <c r="AB3604" i="1"/>
  <c r="F3604" i="1" s="1"/>
  <c r="G3604" i="1" s="1"/>
  <c r="AC3604" i="1"/>
  <c r="Z3605" i="1"/>
  <c r="AB3605" i="1"/>
  <c r="F3605" i="1" s="1"/>
  <c r="G3605" i="1" s="1"/>
  <c r="AC3605" i="1"/>
  <c r="Z3606" i="1"/>
  <c r="AB3606" i="1"/>
  <c r="F3606" i="1" s="1"/>
  <c r="G3606" i="1" s="1"/>
  <c r="AC3606" i="1"/>
  <c r="Z3607" i="1"/>
  <c r="AB3607" i="1"/>
  <c r="F3607" i="1" s="1"/>
  <c r="G3607" i="1" s="1"/>
  <c r="AC3607" i="1"/>
  <c r="Z3608" i="1"/>
  <c r="AB3608" i="1"/>
  <c r="F3608" i="1" s="1"/>
  <c r="G3608" i="1" s="1"/>
  <c r="AC3608" i="1"/>
  <c r="Z3609" i="1"/>
  <c r="AB3609" i="1"/>
  <c r="F3609" i="1" s="1"/>
  <c r="G3609" i="1" s="1"/>
  <c r="AC3609" i="1"/>
  <c r="Z3610" i="1"/>
  <c r="AB3610" i="1"/>
  <c r="F3610" i="1" s="1"/>
  <c r="G3610" i="1" s="1"/>
  <c r="AC3610" i="1"/>
  <c r="Z3611" i="1"/>
  <c r="AB3611" i="1"/>
  <c r="F3611" i="1" s="1"/>
  <c r="G3611" i="1" s="1"/>
  <c r="AC3611" i="1"/>
  <c r="Z3612" i="1"/>
  <c r="AB3612" i="1"/>
  <c r="F3612" i="1" s="1"/>
  <c r="G3612" i="1" s="1"/>
  <c r="AC3612" i="1"/>
  <c r="Z3613" i="1"/>
  <c r="AB3613" i="1"/>
  <c r="F3613" i="1" s="1"/>
  <c r="G3613" i="1" s="1"/>
  <c r="AC3613" i="1"/>
  <c r="Z3614" i="1"/>
  <c r="AB3614" i="1"/>
  <c r="F3614" i="1" s="1"/>
  <c r="G3614" i="1" s="1"/>
  <c r="AC3614" i="1"/>
  <c r="Z3615" i="1"/>
  <c r="AB3615" i="1"/>
  <c r="F3615" i="1" s="1"/>
  <c r="G3615" i="1" s="1"/>
  <c r="AC3615" i="1"/>
  <c r="Z3616" i="1"/>
  <c r="AB3616" i="1"/>
  <c r="F3616" i="1" s="1"/>
  <c r="G3616" i="1" s="1"/>
  <c r="AC3616" i="1"/>
  <c r="Z3617" i="1"/>
  <c r="AB3617" i="1"/>
  <c r="F3617" i="1" s="1"/>
  <c r="G3617" i="1" s="1"/>
  <c r="AC3617" i="1"/>
  <c r="Z3618" i="1"/>
  <c r="AB3618" i="1"/>
  <c r="F3618" i="1" s="1"/>
  <c r="G3618" i="1" s="1"/>
  <c r="AC3618" i="1"/>
  <c r="Z3619" i="1"/>
  <c r="AB3619" i="1"/>
  <c r="F3619" i="1" s="1"/>
  <c r="G3619" i="1" s="1"/>
  <c r="AC3619" i="1"/>
  <c r="Z3620" i="1"/>
  <c r="AB3620" i="1"/>
  <c r="F3620" i="1" s="1"/>
  <c r="G3620" i="1" s="1"/>
  <c r="AC3620" i="1"/>
  <c r="Z3621" i="1"/>
  <c r="AB3621" i="1"/>
  <c r="F3621" i="1" s="1"/>
  <c r="G3621" i="1" s="1"/>
  <c r="AC3621" i="1"/>
  <c r="Z3622" i="1"/>
  <c r="AB3622" i="1"/>
  <c r="F3622" i="1" s="1"/>
  <c r="G3622" i="1" s="1"/>
  <c r="AC3622" i="1"/>
  <c r="Z3623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X3471" i="1"/>
  <c r="AA3471" i="1" s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510" i="1" l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75" i="25" l="1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S82" i="2"/>
  <c r="K110" i="2"/>
  <c r="K108" i="2"/>
  <c r="K106" i="2"/>
  <c r="K104" i="2"/>
  <c r="K102" i="2"/>
  <c r="K100" i="2"/>
  <c r="K98" i="2"/>
  <c r="K96" i="2"/>
  <c r="K92" i="2"/>
  <c r="K90" i="2"/>
  <c r="K88" i="2"/>
  <c r="K84" i="2"/>
  <c r="K82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0" i="2" l="1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<sst xmlns="http://schemas.openxmlformats.org/spreadsheetml/2006/main" count="24806" uniqueCount="5315">
  <si>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</si>
  <si>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</si>
  <si>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</si>
  <si>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</si>
  <si>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</si>
  <si>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</si>
  <si>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</si>
  <si>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</si>
  <si>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</si>
  <si>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</si>
  <si>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</si>
  <si>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</si>
  <si>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</si>
  <si>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</si>
  <si>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</si>
  <si>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</si>
  <si>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</si>
  <si>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</si>
  <si>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</si>
  <si>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</si>
  <si>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</si>
  <si>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</si>
  <si>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</si>
  <si>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</si>
  <si>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</si>
  <si>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</si>
  <si>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</si>
  <si>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</si>
  <si>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</si>
  <si>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</si>
  <si>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</si>
  <si>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</si>
  <si>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</si>
  <si>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</si>
  <si>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</si>
  <si>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</si>
  <si>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</si>
  <si>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</si>
  <si>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</si>
  <si>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</si>
  <si>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</si>
  <si>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</si>
  <si>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</si>
  <si>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</si>
  <si>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</si>
  <si>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</si>
  <si>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</si>
  <si>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</si>
  <si>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</si>
  <si>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</si>
  <si>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</si>
  <si>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</si>
  <si>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</si>
  <si>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</si>
  <si>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</si>
  <si>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</si>
  <si>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</si>
  <si>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</si>
  <si>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</si>
  <si>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</si>
  <si>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</si>
  <si>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</si>
  <si>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</si>
  <si>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</si>
  <si>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</si>
  <si>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</si>
  <si>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</si>
  <si>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</si>
  <si>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</si>
  <si>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</si>
  <si>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</si>
  <si>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</si>
  <si>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</si>
  <si>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</si>
  <si>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</si>
  <si>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</si>
  <si>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</si>
  <si>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</si>
  <si>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</si>
  <si>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</si>
  <si>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</si>
  <si>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</si>
  <si>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</si>
  <si>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</si>
  <si>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</si>
  <si>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</si>
  <si>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</si>
  <si>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</si>
  <si>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</si>
  <si>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</si>
  <si>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</si>
  <si>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</si>
  <si>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</si>
  <si>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</si>
  <si>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</si>
  <si>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</si>
  <si>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</si>
  <si>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</si>
  <si>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</si>
  <si>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</si>
  <si>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</si>
  <si>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</si>
  <si>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</si>
  <si>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</si>
  <si>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</si>
  <si>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</si>
  <si>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</si>
  <si>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</si>
  <si>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</si>
  <si>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</si>
  <si>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</si>
  <si>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</si>
  <si>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</si>
  <si>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</si>
  <si>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</si>
  <si>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</si>
  <si>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</si>
  <si>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</si>
  <si>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</si>
  <si>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</si>
  <si>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</si>
  <si>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</si>
  <si>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</si>
  <si>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</si>
  <si>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</si>
  <si>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</si>
  <si>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</si>
  <si>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</si>
  <si>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</si>
  <si>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</si>
  <si>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</si>
  <si>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</si>
  <si>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</si>
  <si>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</si>
  <si>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</si>
  <si>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</si>
  <si>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</si>
  <si>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</si>
  <si>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</si>
  <si>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</si>
  <si>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</si>
  <si>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</si>
  <si>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</si>
  <si>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</si>
  <si>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</si>
  <si>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</si>
  <si>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</si>
  <si>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</si>
  <si>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</si>
  <si>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</si>
  <si>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</si>
  <si>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</si>
  <si>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</si>
  <si>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</si>
  <si>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</si>
  <si>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</si>
  <si>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</si>
  <si>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</si>
  <si>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</si>
  <si>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</si>
  <si>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</si>
  <si>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</si>
  <si>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</si>
  <si>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</si>
  <si>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</si>
  <si>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</si>
  <si>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</si>
  <si>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</si>
  <si>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</si>
  <si>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</si>
  <si>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</si>
  <si>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</si>
  <si>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</si>
  <si>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</si>
  <si>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</si>
  <si>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</si>
  <si>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</si>
  <si>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</si>
  <si>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</si>
  <si>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</si>
  <si>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</si>
  <si>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</si>
  <si>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</si>
  <si>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</si>
  <si>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</si>
  <si>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</si>
  <si>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</si>
  <si>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</si>
  <si>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</si>
  <si>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</si>
  <si>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</si>
  <si>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</si>
  <si>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</si>
  <si>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</si>
  <si>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</si>
  <si>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</si>
  <si>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</si>
  <si>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</si>
  <si>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</si>
  <si>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</si>
  <si>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</si>
  <si>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</si>
  <si>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</si>
  <si>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</si>
  <si>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</si>
  <si>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</si>
  <si>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</si>
  <si>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</si>
  <si>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</si>
  <si>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</si>
  <si>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</si>
  <si>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</si>
  <si>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</si>
  <si>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</si>
  <si>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</si>
  <si>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</si>
  <si>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</si>
  <si>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</si>
  <si>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</si>
  <si>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</si>
  <si>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</si>
  <si>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</si>
  <si>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</si>
  <si>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</si>
  <si>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</si>
  <si>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</si>
  <si>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</si>
  <si>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</si>
  <si>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</si>
  <si>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</si>
  <si>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</si>
  <si>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</si>
  <si>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</si>
  <si>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</si>
  <si>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</si>
  <si>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</si>
  <si>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</si>
  <si>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</si>
  <si>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</si>
  <si>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</si>
  <si>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</si>
  <si>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</si>
  <si>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</si>
  <si>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</si>
  <si>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</si>
  <si>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</si>
  <si>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</si>
  <si>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</si>
  <si>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</si>
  <si>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</si>
  <si>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</si>
  <si>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</si>
  <si>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</si>
  <si>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</si>
  <si>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</si>
  <si>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</si>
  <si>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</si>
  <si>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</si>
  <si>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</si>
  <si>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</si>
  <si>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</si>
  <si>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</si>
  <si>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</si>
  <si>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</si>
  <si>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</si>
  <si>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</si>
  <si>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</si>
  <si>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</si>
  <si>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</si>
  <si>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</si>
  <si>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</si>
  <si>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</si>
  <si>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</si>
  <si>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</si>
  <si>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</si>
  <si>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</si>
  <si>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</si>
  <si>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</si>
  <si>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</si>
  <si>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</si>
  <si>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</si>
  <si>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</si>
  <si>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</si>
  <si>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</si>
  <si>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</si>
  <si>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</si>
  <si>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</si>
  <si>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</si>
  <si>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</si>
  <si>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</si>
  <si>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</si>
  <si>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</si>
  <si>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</si>
  <si>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</si>
  <si>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</si>
  <si>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</si>
  <si>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</si>
  <si>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</si>
  <si>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</si>
  <si>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</si>
  <si>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</si>
  <si>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</si>
  <si>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</si>
  <si>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</si>
  <si>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</si>
  <si>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</si>
  <si>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</si>
  <si>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</si>
  <si>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</si>
  <si>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</si>
  <si>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</si>
  <si>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</si>
  <si>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</si>
  <si>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</si>
  <si>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</si>
  <si>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</si>
  <si>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</si>
  <si>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</si>
  <si>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</si>
  <si>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</si>
  <si>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</si>
  <si>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</si>
  <si>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</si>
  <si>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</si>
  <si>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</si>
  <si>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</si>
  <si>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</si>
  <si>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</si>
  <si>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</si>
  <si>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</si>
  <si>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</si>
  <si>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</si>
  <si>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</si>
  <si>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</si>
  <si>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</si>
  <si>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</si>
  <si>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</si>
  <si>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</si>
  <si>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</si>
  <si>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</si>
  <si>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</si>
  <si>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</si>
  <si>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</si>
  <si>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</si>
  <si>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</si>
  <si>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</si>
  <si>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</si>
  <si>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</si>
  <si>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</si>
  <si>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</si>
  <si>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</si>
  <si>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</si>
  <si>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</si>
  <si>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</si>
  <si>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</si>
  <si>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</si>
  <si>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</si>
  <si>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</si>
  <si>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</si>
  <si>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</si>
  <si>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</si>
  <si>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</si>
  <si>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</si>
  <si>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</si>
  <si>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</si>
  <si>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</si>
  <si>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</si>
  <si>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</si>
  <si>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</si>
  <si>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</si>
  <si>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</si>
  <si>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</si>
  <si>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</si>
  <si>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</si>
  <si>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</si>
  <si>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</si>
  <si>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</si>
  <si>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</si>
  <si>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</si>
  <si>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</si>
  <si>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</si>
  <si>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</si>
  <si>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</si>
  <si>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</si>
  <si>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</si>
  <si>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</si>
  <si>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</si>
  <si>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</si>
  <si>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</si>
  <si>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</si>
  <si>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</si>
  <si>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</si>
  <si>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</si>
  <si>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</si>
  <si>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</si>
  <si>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</si>
  <si>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</si>
  <si>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</si>
  <si>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</si>
  <si>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</si>
  <si>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</si>
  <si>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</si>
  <si>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</si>
  <si>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</si>
  <si>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</si>
  <si>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</si>
  <si>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</si>
  <si>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</si>
  <si>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</si>
  <si>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</si>
  <si>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</si>
  <si>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</si>
  <si>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</si>
  <si>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</si>
  <si>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</si>
  <si>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</si>
  <si>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</si>
  <si>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</si>
  <si>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</si>
  <si>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</si>
  <si>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</si>
  <si>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</si>
  <si>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</si>
  <si>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</si>
  <si>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</si>
  <si>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</si>
  <si>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</si>
  <si>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</si>
  <si>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</si>
  <si>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</si>
  <si>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</si>
  <si>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</si>
  <si>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</si>
  <si>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</si>
  <si>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</si>
  <si>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</si>
  <si>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</si>
  <si>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</si>
  <si>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</si>
  <si>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</si>
  <si>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</si>
  <si>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</si>
  <si>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</si>
  <si>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</si>
  <si>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</si>
  <si>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</si>
  <si>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</si>
  <si>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</si>
  <si>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</si>
  <si>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</si>
  <si>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</si>
  <si>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</si>
  <si>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</si>
  <si>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</si>
  <si>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</si>
  <si>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</si>
  <si>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</si>
  <si>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</si>
  <si>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</si>
  <si>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</si>
  <si>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</si>
  <si>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</si>
  <si>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</si>
  <si>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</si>
  <si>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</si>
  <si>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</si>
  <si>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</si>
  <si>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</si>
  <si>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</si>
  <si>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</si>
  <si>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</si>
  <si>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</si>
  <si>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</si>
  <si>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</si>
  <si>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</si>
  <si>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</si>
  <si>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</si>
  <si>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</si>
  <si>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</si>
  <si>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</si>
  <si>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</si>
  <si>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</si>
  <si>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</si>
  <si>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</si>
  <si>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</si>
  <si>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</si>
  <si>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</si>
  <si>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</si>
  <si>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</si>
  <si>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</si>
  <si>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</si>
  <si>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</si>
  <si>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</si>
  <si>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</si>
  <si>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</si>
  <si>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</si>
  <si>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</si>
  <si>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</si>
  <si>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</si>
  <si>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</si>
  <si>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</si>
  <si>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</si>
  <si>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</si>
  <si>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</si>
  <si>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</si>
  <si>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</si>
  <si>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</si>
  <si>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</si>
  <si>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</si>
  <si>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</si>
  <si>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</si>
  <si>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</si>
  <si>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</si>
  <si>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</si>
  <si>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</si>
  <si>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</si>
  <si>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</si>
  <si>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</si>
  <si>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</si>
  <si>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</si>
  <si>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</si>
  <si>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</si>
  <si>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</si>
  <si>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</si>
  <si>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</si>
  <si>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</si>
  <si>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</si>
  <si>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</si>
  <si>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</si>
  <si>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</si>
  <si>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</si>
  <si>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</si>
  <si>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</si>
  <si>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</si>
  <si>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</si>
  <si>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</si>
  <si>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</si>
  <si>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</si>
  <si>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</si>
  <si>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</si>
  <si>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</si>
  <si>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</si>
  <si>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</si>
  <si>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</si>
  <si>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</si>
  <si>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</si>
  <si>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</si>
  <si>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</si>
  <si>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</si>
  <si>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</si>
  <si>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</si>
  <si>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</si>
  <si>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</si>
  <si>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</si>
  <si>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</si>
  <si>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</si>
  <si>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</si>
  <si>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</si>
  <si>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</si>
  <si>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</si>
  <si>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</si>
  <si>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</si>
  <si>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</si>
  <si>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</si>
  <si>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</si>
  <si>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</si>
  <si>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</si>
  <si>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</si>
  <si>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</si>
  <si>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</si>
  <si>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</si>
  <si>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</si>
  <si>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</si>
  <si>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</si>
  <si>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</si>
  <si>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</si>
  <si>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</si>
  <si>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</si>
  <si>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</si>
  <si>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</si>
  <si>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</si>
  <si>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</si>
  <si>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</si>
  <si>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</si>
  <si>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</si>
  <si>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</si>
  <si>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</si>
  <si>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</si>
  <si>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</si>
  <si>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</si>
  <si>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</si>
  <si>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</si>
  <si>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</si>
  <si>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</si>
  <si>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</si>
  <si>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</si>
  <si>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</si>
  <si>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</si>
  <si>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</si>
  <si>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</si>
  <si>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</si>
  <si>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</si>
  <si>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</si>
  <si>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</si>
  <si>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</si>
  <si>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</si>
  <si>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</si>
  <si>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</si>
  <si>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</si>
  <si>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</si>
  <si>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</si>
  <si>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</si>
  <si>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</si>
  <si>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</si>
  <si>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</si>
  <si>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</si>
  <si>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</si>
  <si>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</si>
  <si>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</si>
  <si>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</si>
  <si>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</si>
  <si>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</si>
  <si>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</si>
  <si>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</si>
  <si>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</si>
  <si>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</si>
  <si>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</si>
  <si>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</si>
  <si>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</si>
  <si>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</si>
  <si>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</si>
  <si>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</si>
  <si>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</si>
  <si>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</si>
  <si>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</si>
  <si>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</si>
  <si>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</si>
  <si>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</si>
  <si>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</si>
  <si>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</si>
  <si>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</si>
  <si>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</si>
  <si>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</si>
  <si>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</si>
  <si>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</si>
  <si>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</si>
  <si>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</si>
  <si>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</si>
  <si>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</si>
  <si>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</si>
  <si>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</si>
  <si>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</si>
  <si>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</si>
  <si>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</si>
  <si>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</si>
  <si>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</si>
  <si>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</si>
  <si>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</si>
  <si>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</si>
  <si>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</si>
  <si>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</si>
  <si>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</si>
  <si>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</si>
  <si>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</si>
  <si>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</si>
  <si>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</si>
  <si>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</si>
  <si>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</si>
  <si>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</si>
  <si>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</si>
  <si>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</si>
  <si>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</si>
  <si>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</si>
  <si>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</si>
  <si>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</si>
  <si>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</si>
  <si>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</si>
  <si>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</si>
  <si>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</si>
  <si>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</si>
  <si>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</si>
  <si>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</si>
  <si>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</si>
  <si>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</si>
  <si>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</si>
  <si>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</si>
  <si>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</si>
  <si>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</si>
  <si>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</si>
  <si>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</si>
  <si>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</si>
  <si>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</si>
  <si>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</si>
  <si>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</si>
  <si>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</si>
  <si>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</si>
  <si>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</si>
  <si>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</si>
  <si>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</si>
  <si>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</si>
  <si>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</si>
  <si>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</si>
  <si>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</si>
  <si>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</si>
  <si>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</si>
  <si>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</si>
  <si>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</si>
  <si>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</si>
  <si>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</si>
  <si>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</si>
  <si>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</si>
  <si>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</si>
  <si>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</si>
  <si>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</si>
  <si>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</si>
  <si>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</si>
  <si>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</si>
  <si>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</si>
  <si>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</si>
  <si>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</si>
  <si>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</si>
  <si>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</si>
  <si>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</si>
  <si>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</si>
  <si>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</si>
  <si>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</si>
  <si>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</si>
  <si>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</si>
  <si>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</si>
  <si>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</si>
  <si>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</si>
  <si>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</si>
  <si>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</si>
  <si>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</si>
  <si>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</si>
  <si>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</si>
  <si>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</si>
  <si>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</si>
  <si>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</si>
  <si>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</si>
  <si>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</si>
  <si>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</si>
  <si>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</si>
  <si>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</si>
  <si>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</si>
  <si>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</si>
  <si>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</si>
  <si>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</si>
  <si>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</si>
  <si>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</si>
  <si>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</si>
  <si>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</si>
  <si>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</si>
  <si>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</si>
  <si>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</si>
  <si>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</si>
  <si>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</si>
  <si>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</si>
  <si>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</si>
  <si>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</si>
  <si>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</si>
  <si>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</si>
  <si>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</si>
  <si>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</si>
  <si>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</si>
  <si>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</si>
  <si>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</si>
  <si>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</si>
  <si>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</si>
  <si>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</si>
  <si>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</si>
  <si>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</si>
  <si>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</si>
  <si>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</si>
  <si>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</si>
  <si>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</si>
  <si>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</si>
  <si>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</si>
  <si>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</si>
  <si>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</si>
  <si>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</si>
  <si>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</si>
  <si>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</si>
  <si>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</si>
  <si>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</si>
  <si>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</si>
  <si>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</si>
  <si>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</si>
  <si>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</si>
  <si>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</si>
  <si>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</si>
  <si>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</si>
  <si>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</si>
  <si>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</si>
  <si>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</si>
  <si>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</si>
  <si>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</si>
  <si>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</si>
  <si>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</si>
  <si>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</si>
  <si>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</si>
  <si>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</si>
  <si>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</si>
  <si>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</si>
  <si>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</si>
  <si>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</si>
  <si>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</si>
  <si>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</si>
  <si>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</si>
  <si>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</si>
  <si>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</si>
  <si>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</si>
  <si>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</si>
  <si>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</si>
  <si>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</si>
  <si>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</si>
  <si>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</si>
  <si>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</si>
  <si>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</si>
  <si>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</si>
  <si>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</si>
  <si>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</si>
  <si>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</si>
  <si>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</si>
  <si>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</si>
  <si>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</si>
  <si>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</si>
  <si>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</si>
  <si>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</si>
  <si>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</si>
  <si>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</si>
  <si>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</si>
  <si>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</si>
  <si>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</si>
  <si>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</si>
  <si>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</si>
  <si>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</si>
  <si>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</si>
  <si>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</si>
  <si>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</si>
  <si>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</si>
  <si>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</si>
  <si>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</si>
  <si>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</si>
  <si>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</si>
  <si>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</si>
  <si>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</si>
  <si>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</si>
  <si>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</si>
  <si>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</si>
  <si>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</si>
  <si>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</si>
  <si>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</si>
  <si>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</si>
  <si>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</si>
  <si>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</si>
  <si>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</si>
  <si>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</si>
  <si>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</si>
  <si>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</si>
  <si>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</si>
  <si>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</si>
  <si>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</si>
  <si>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</si>
  <si>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</si>
  <si>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</si>
  <si>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</si>
  <si>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</si>
  <si>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</si>
  <si>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</si>
  <si>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</si>
  <si>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</si>
  <si>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</si>
  <si>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</si>
  <si>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</si>
  <si>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</si>
  <si>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</si>
  <si>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</si>
  <si>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</si>
  <si>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</si>
  <si>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</si>
  <si>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</si>
  <si>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</si>
  <si>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</si>
  <si>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</si>
  <si>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</si>
  <si>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</si>
  <si>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</si>
  <si>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</si>
  <si>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</si>
  <si>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</si>
  <si>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</si>
  <si>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</si>
  <si>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</si>
  <si>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</si>
  <si>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</si>
  <si>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</si>
  <si>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</si>
  <si>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</si>
  <si>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</si>
  <si>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</si>
  <si>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</si>
  <si>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</si>
  <si>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</si>
  <si>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</si>
  <si>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</si>
  <si>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</si>
  <si>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</si>
  <si>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</si>
  <si>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</si>
  <si>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</si>
  <si>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</si>
  <si>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</si>
  <si>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</si>
  <si>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</si>
  <si>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</si>
  <si>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</si>
  <si>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</si>
  <si>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</si>
  <si>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</si>
  <si>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</si>
  <si>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</si>
  <si>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</si>
  <si>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</si>
  <si>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</si>
  <si>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</si>
  <si>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</si>
  <si>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</si>
  <si>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</si>
  <si>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</si>
  <si>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</si>
  <si>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</si>
  <si>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</si>
  <si>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</si>
  <si>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</si>
  <si>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</si>
  <si>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</si>
  <si>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</si>
  <si>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</si>
  <si>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</si>
  <si>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</si>
  <si>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</si>
  <si>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</si>
  <si>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</si>
  <si>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</si>
  <si>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</si>
  <si>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</si>
  <si>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</si>
  <si>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</si>
  <si>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</si>
  <si>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</si>
  <si>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</si>
  <si>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</si>
  <si>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</si>
  <si>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</si>
  <si>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</si>
  <si>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</si>
  <si>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</si>
  <si>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</si>
  <si>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</si>
  <si>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</si>
  <si>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</si>
  <si>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</si>
  <si>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</si>
  <si>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</si>
  <si>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</si>
  <si>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</si>
  <si>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</si>
  <si>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</si>
  <si>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</si>
  <si>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</si>
  <si>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</si>
  <si>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</si>
  <si>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</si>
  <si>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</si>
  <si>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</si>
  <si>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</si>
  <si>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</si>
  <si>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</si>
  <si>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</si>
  <si>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</si>
  <si>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</si>
  <si>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</si>
  <si>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</si>
  <si>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</si>
  <si>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</si>
  <si>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</si>
  <si>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</si>
  <si>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</si>
  <si>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</si>
  <si>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</si>
  <si>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</si>
  <si>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</si>
  <si>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</si>
  <si>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</si>
  <si>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</si>
  <si>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</si>
  <si>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</si>
  <si>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</si>
  <si>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</si>
  <si>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</si>
  <si>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</si>
  <si>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</si>
  <si>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</si>
  <si>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</si>
  <si>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</si>
  <si>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</si>
  <si>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</si>
  <si>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</si>
  <si>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</si>
  <si>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</si>
  <si>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</si>
  <si>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</si>
  <si>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</si>
  <si>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</si>
  <si>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</si>
  <si>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</si>
  <si>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</si>
  <si>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</si>
  <si>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</si>
  <si>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</si>
  <si>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</si>
  <si>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</si>
  <si>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</si>
  <si>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</si>
  <si>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</si>
  <si>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</si>
  <si>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</si>
  <si>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</si>
  <si>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</si>
  <si>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</si>
  <si>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</si>
  <si>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</si>
  <si>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</si>
  <si>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</si>
  <si>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</si>
  <si>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</si>
  <si>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</si>
  <si>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</si>
  <si>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</si>
  <si>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</si>
  <si>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</si>
  <si>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</si>
  <si>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</si>
  <si>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</si>
  <si>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</si>
  <si>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</si>
  <si>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</si>
  <si>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</si>
  <si>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</si>
  <si>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</si>
  <si>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</si>
  <si>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</si>
  <si>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</si>
  <si>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</si>
  <si>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</si>
  <si>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</si>
  <si>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</si>
  <si>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</si>
  <si>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</si>
  <si>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</si>
  <si>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</si>
  <si>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</si>
  <si>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</si>
  <si>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</si>
  <si>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</si>
  <si>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</si>
  <si>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</si>
  <si>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</si>
  <si>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</si>
  <si>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</si>
  <si>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</si>
  <si>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</si>
  <si>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</si>
  <si>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</si>
  <si>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</si>
  <si>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</si>
  <si>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</si>
  <si>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</si>
  <si>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</si>
  <si>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</si>
  <si>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</si>
  <si>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</si>
  <si>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</si>
  <si>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</si>
  <si>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</si>
  <si>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</si>
  <si>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</si>
  <si>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</si>
  <si>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</si>
  <si>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</si>
  <si>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</si>
  <si>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</si>
  <si>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</si>
  <si>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</si>
  <si>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</si>
  <si>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</si>
  <si>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</si>
  <si>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</si>
  <si>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</si>
  <si>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</si>
  <si>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</si>
  <si>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</si>
  <si>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</si>
  <si>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</si>
  <si>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</si>
  <si>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</si>
  <si>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</si>
  <si>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</si>
  <si>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</si>
  <si>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</si>
  <si>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</si>
  <si>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</si>
  <si>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</si>
  <si>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</si>
  <si>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</si>
  <si>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</si>
  <si>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</si>
  <si>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</si>
  <si>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</si>
  <si>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</si>
  <si>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</si>
  <si>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</si>
  <si>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</si>
  <si>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</si>
  <si>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</si>
  <si>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</si>
  <si>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</si>
  <si>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</si>
  <si>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</si>
  <si>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</si>
  <si>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</si>
  <si>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</si>
  <si>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</si>
  <si>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</si>
  <si>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</si>
  <si>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</si>
  <si>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</si>
  <si>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</si>
  <si>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</si>
  <si>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</si>
  <si>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</si>
  <si>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</si>
  <si>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</si>
  <si>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</si>
  <si>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</si>
  <si>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</si>
  <si>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</si>
  <si>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</si>
  <si>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</si>
  <si>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</si>
  <si>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</si>
  <si>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</si>
  <si>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</si>
  <si>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</si>
  <si>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</si>
  <si>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</si>
  <si>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</si>
  <si>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</si>
  <si>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</si>
  <si>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</si>
  <si>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</si>
  <si>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</si>
  <si>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</si>
  <si>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</si>
  <si>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</si>
  <si>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</si>
  <si>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</si>
  <si>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</si>
  <si>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</si>
  <si>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</si>
  <si>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</si>
  <si>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</si>
  <si>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</si>
  <si>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</si>
  <si>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</si>
  <si>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</si>
  <si>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</si>
  <si>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</si>
  <si>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</si>
  <si>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</si>
  <si>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</si>
  <si>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</si>
  <si>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</si>
  <si>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</si>
  <si>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</si>
  <si>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</si>
  <si>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</si>
  <si>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</si>
  <si>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</si>
  <si>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</si>
  <si>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</si>
  <si>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</si>
  <si>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</si>
  <si>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</si>
  <si>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</si>
  <si>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</si>
  <si>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</si>
  <si>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</si>
  <si>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</si>
  <si>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</si>
  <si>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</si>
  <si>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</si>
  <si>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</si>
  <si>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</si>
  <si>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</si>
  <si>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</si>
  <si>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</si>
  <si>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</si>
  <si>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</si>
  <si>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</si>
  <si>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</si>
  <si>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</si>
  <si>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</si>
  <si>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</si>
  <si>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</si>
  <si>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</si>
  <si>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</si>
  <si>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</si>
  <si>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</si>
  <si>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</si>
  <si>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</si>
  <si>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</si>
  <si>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</si>
  <si>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</si>
  <si>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</si>
  <si>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</si>
  <si>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</si>
  <si>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</si>
  <si>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</si>
  <si>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</si>
  <si>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</si>
  <si>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</si>
  <si>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</si>
  <si>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</si>
  <si>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</si>
  <si>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</si>
  <si>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</si>
  <si>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</si>
  <si>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</si>
  <si>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</si>
  <si>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</si>
  <si>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</si>
  <si>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</si>
  <si>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</si>
  <si>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</si>
  <si>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</si>
  <si>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</si>
  <si>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</si>
  <si>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</si>
  <si>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</si>
  <si>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</si>
  <si>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</si>
  <si>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</si>
  <si>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</si>
  <si>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</si>
  <si>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</si>
  <si>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</si>
  <si>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</si>
  <si>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</si>
  <si>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</si>
  <si>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</si>
  <si>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</si>
  <si>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</si>
  <si>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</si>
  <si>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</si>
  <si>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</si>
  <si>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</si>
  <si>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</si>
  <si>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</si>
  <si>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</si>
  <si>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</si>
  <si>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</si>
  <si>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</si>
  <si>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</si>
  <si>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</si>
  <si>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</si>
  <si>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</si>
  <si>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</si>
  <si>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</si>
  <si>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</si>
  <si>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</si>
  <si>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</si>
  <si>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</si>
  <si>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</si>
  <si>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</si>
  <si>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</si>
  <si>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</si>
  <si>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</si>
  <si>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</si>
  <si>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</si>
  <si>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</si>
  <si>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</si>
  <si>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</si>
  <si>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</si>
  <si>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</si>
  <si>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</si>
  <si>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</si>
  <si>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</si>
  <si>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</si>
  <si>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</si>
  <si>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</si>
  <si>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</si>
  <si>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</si>
  <si>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</si>
  <si>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</si>
  <si>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</si>
  <si>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</si>
  <si>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</si>
  <si>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</si>
  <si>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</si>
  <si>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</si>
  <si>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</si>
  <si>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</si>
  <si>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</si>
  <si>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</si>
  <si>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</si>
  <si>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</si>
  <si>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</si>
  <si>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</si>
  <si>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</si>
  <si>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</si>
  <si>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</si>
  <si>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</si>
  <si>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</si>
  <si>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</si>
  <si>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</si>
  <si>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</si>
  <si>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</si>
  <si>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</si>
  <si>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</si>
  <si>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</si>
  <si>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</si>
  <si>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</si>
  <si>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</si>
  <si>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</si>
  <si>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</si>
  <si>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</si>
  <si>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</si>
  <si>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</si>
  <si>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</si>
  <si>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</si>
  <si>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</si>
  <si>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</si>
  <si>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</si>
  <si>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</si>
  <si>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</si>
  <si>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</si>
  <si>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</si>
  <si>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</si>
  <si>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</si>
  <si>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</si>
  <si>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</si>
  <si>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</si>
  <si>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</si>
  <si>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</si>
  <si>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</si>
  <si>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</si>
  <si>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</si>
  <si>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</si>
  <si>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</si>
  <si>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</si>
  <si>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</si>
  <si>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</si>
  <si>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</si>
  <si>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</si>
  <si>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</si>
  <si>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</si>
  <si>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</si>
  <si>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</si>
  <si>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</si>
  <si>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</si>
  <si>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</si>
  <si>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</si>
  <si>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</si>
  <si>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</si>
  <si>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</si>
  <si>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</si>
  <si>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</si>
  <si>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</si>
  <si>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</si>
  <si>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</si>
  <si>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</si>
  <si>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</si>
  <si>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</si>
  <si>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</si>
  <si>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</si>
  <si>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</si>
  <si>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</si>
  <si>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</si>
  <si>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</si>
  <si>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</si>
  <si>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</si>
  <si>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</si>
  <si>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</si>
  <si>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</si>
  <si>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</si>
  <si>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</si>
  <si>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</si>
  <si>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</si>
  <si>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</si>
  <si>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</si>
  <si>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</si>
  <si>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</si>
  <si>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</si>
  <si>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</si>
  <si>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</si>
  <si>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</si>
  <si>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</si>
  <si>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</si>
  <si>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</si>
  <si>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</si>
  <si>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</si>
  <si>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</si>
  <si>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</si>
  <si>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</si>
  <si>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</si>
  <si>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</si>
  <si>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</si>
  <si>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</si>
  <si>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</si>
  <si>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</si>
  <si>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</si>
  <si>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</si>
  <si>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</si>
  <si>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</si>
  <si>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</si>
  <si>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</si>
  <si>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</si>
  <si>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</si>
  <si>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</si>
  <si>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</si>
  <si>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</si>
  <si>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</si>
  <si>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</si>
  <si>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</si>
  <si>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</si>
  <si>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</si>
  <si>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</si>
  <si>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</si>
  <si>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</si>
  <si>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</si>
  <si>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</si>
  <si>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</si>
  <si>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</si>
  <si>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</si>
  <si>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</si>
  <si>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</si>
  <si>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</si>
  <si>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</si>
  <si>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</si>
  <si>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</si>
  <si>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</si>
  <si>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</si>
  <si>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</si>
  <si>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</si>
  <si>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</si>
  <si>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</si>
  <si>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</si>
  <si>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</si>
  <si>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</si>
  <si>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</si>
  <si>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</si>
  <si>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</si>
  <si>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</si>
  <si>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</si>
  <si>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</si>
  <si>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</si>
  <si>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</si>
  <si>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</si>
  <si>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</si>
  <si>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</si>
  <si>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</si>
  <si>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</si>
  <si>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</si>
  <si>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</si>
  <si>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</si>
  <si>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</si>
  <si>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</si>
  <si>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</si>
  <si>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</si>
  <si>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</si>
  <si>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</si>
  <si>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</si>
  <si>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</si>
  <si>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</si>
  <si>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</si>
  <si>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</si>
  <si>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</si>
  <si>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</si>
  <si>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</si>
  <si>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</si>
  <si>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</si>
  <si>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</si>
  <si>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</si>
  <si>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</si>
  <si>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</si>
  <si>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</si>
  <si>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</si>
  <si>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</si>
  <si>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</si>
  <si>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</si>
  <si>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</si>
  <si>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</si>
  <si>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</si>
  <si>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</si>
  <si>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</si>
  <si>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</si>
  <si>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</si>
  <si>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</si>
  <si>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</si>
  <si>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</si>
  <si>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</si>
  <si>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</si>
  <si>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</si>
  <si>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</si>
  <si>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</si>
  <si>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</si>
  <si>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</si>
  <si>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</si>
  <si>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</si>
  <si>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</si>
  <si>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</si>
  <si>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</si>
  <si>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</si>
  <si>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</si>
  <si>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</si>
  <si>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</si>
  <si>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</si>
  <si>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</si>
  <si>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</si>
  <si>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</si>
  <si>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</si>
  <si>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</si>
  <si>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</si>
  <si>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</si>
  <si>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</si>
  <si>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</si>
  <si>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</si>
  <si>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</si>
  <si>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</si>
  <si>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</si>
  <si>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</si>
  <si>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</si>
  <si>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</si>
  <si>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</si>
  <si>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</si>
  <si>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</si>
  <si>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</si>
  <si>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</si>
  <si>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</si>
  <si>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</si>
  <si>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</si>
  <si>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</si>
  <si>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</si>
  <si>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</si>
  <si>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</si>
  <si>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</si>
  <si>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</si>
  <si>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</si>
  <si>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</si>
  <si>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</si>
  <si>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</si>
  <si>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</si>
  <si>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</si>
  <si>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</si>
  <si>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</si>
  <si>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</si>
  <si>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</si>
  <si>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</si>
  <si>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</si>
  <si>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</si>
  <si>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</si>
  <si>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</si>
  <si>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</si>
  <si>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</si>
  <si>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</si>
  <si>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</si>
  <si>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</si>
  <si>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</si>
  <si>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</si>
  <si>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</si>
  <si>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</si>
  <si>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</si>
  <si>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</si>
  <si>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</si>
  <si>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</si>
  <si>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</si>
  <si>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</si>
  <si>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</si>
  <si>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</si>
  <si>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</si>
  <si>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</si>
  <si>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</si>
  <si>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</si>
  <si>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</si>
  <si>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</si>
  <si>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</si>
  <si>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</si>
  <si>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</si>
  <si>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</si>
  <si>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</si>
  <si>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</si>
  <si>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</si>
  <si>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</si>
  <si>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</si>
  <si>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</si>
  <si>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</si>
  <si>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</si>
  <si>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</si>
  <si>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</si>
  <si>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</si>
  <si>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</si>
  <si>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</si>
  <si>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</si>
  <si>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</si>
  <si>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</si>
  <si>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</si>
  <si>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</si>
  <si>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</si>
  <si>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</si>
  <si>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</si>
  <si>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</si>
  <si>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</si>
  <si>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</si>
  <si>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</si>
  <si>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</si>
  <si>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</si>
  <si>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</si>
  <si>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</si>
  <si>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</si>
  <si>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</si>
  <si>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</si>
  <si>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</si>
  <si>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</si>
  <si>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</si>
  <si>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</si>
  <si>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</si>
  <si>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</si>
  <si>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</si>
  <si>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</si>
  <si>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</si>
  <si>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</si>
  <si>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</si>
  <si>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</si>
  <si>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</si>
  <si>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</si>
  <si>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</si>
  <si>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</si>
  <si>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</si>
  <si>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</si>
  <si>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</si>
  <si>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</si>
  <si>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</si>
  <si>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</si>
  <si>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</si>
  <si>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</si>
  <si>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</si>
  <si>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</si>
  <si>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</si>
  <si>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</si>
  <si>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</si>
  <si>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</si>
  <si>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</si>
  <si>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</si>
  <si>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</si>
  <si>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</si>
  <si>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</si>
  <si>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</si>
  <si>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</si>
  <si>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</si>
  <si>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</si>
  <si>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</si>
  <si>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</si>
  <si>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</si>
  <si>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</si>
  <si>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</si>
  <si>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</si>
  <si>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</si>
  <si>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</si>
  <si>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</si>
  <si>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</si>
  <si>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</si>
  <si>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</si>
  <si>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</si>
  <si>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</si>
  <si>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</si>
  <si>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</si>
  <si>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</si>
  <si>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</si>
  <si>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</si>
  <si>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</si>
  <si>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</si>
  <si>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</si>
  <si>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</si>
  <si>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</si>
  <si>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</si>
  <si>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</si>
  <si>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</si>
  <si>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</si>
  <si>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</si>
  <si>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</si>
  <si>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</si>
  <si>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</si>
  <si>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</si>
  <si>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</si>
  <si>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</si>
  <si>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</si>
  <si>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</si>
  <si>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</si>
  <si>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</si>
  <si>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</si>
  <si>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</si>
  <si>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</si>
  <si>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</si>
  <si>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</si>
  <si>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</si>
  <si>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</si>
  <si>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</si>
  <si>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</si>
  <si>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</si>
  <si>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</si>
  <si>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</si>
  <si>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</si>
  <si>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</si>
  <si>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</si>
  <si>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</si>
  <si>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</si>
  <si>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</si>
  <si>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</si>
  <si>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</si>
  <si>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</si>
  <si>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</si>
  <si>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</si>
  <si>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</si>
  <si>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</si>
  <si>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</si>
  <si>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</si>
  <si>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</si>
  <si>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</si>
  <si>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</si>
  <si>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</si>
  <si>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</si>
  <si>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</si>
  <si>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</si>
  <si>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</si>
  <si>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</si>
  <si>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</si>
  <si>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</si>
  <si>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</si>
  <si>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</si>
  <si>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</si>
  <si>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</si>
  <si>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</si>
  <si>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</si>
  <si>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</si>
  <si>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</si>
  <si>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</si>
  <si>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</si>
  <si>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</si>
  <si>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</si>
  <si>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</si>
  <si>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</si>
  <si>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</si>
  <si>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</si>
  <si>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</si>
  <si>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</si>
  <si>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</si>
  <si>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</si>
  <si>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</si>
  <si>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</si>
  <si>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</si>
  <si>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</si>
  <si>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</si>
  <si>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</si>
  <si>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</si>
  <si>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</si>
  <si>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</si>
  <si>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</si>
  <si>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</si>
  <si>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</si>
  <si>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</si>
  <si>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</si>
  <si>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</si>
  <si>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</si>
  <si>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</si>
  <si>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</si>
  <si>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</si>
  <si>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</si>
  <si>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</si>
  <si>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</si>
  <si>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</si>
  <si>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</si>
  <si>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</si>
  <si>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</si>
  <si>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</si>
  <si>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</si>
  <si>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</si>
  <si>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</si>
  <si>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</si>
  <si>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</si>
  <si>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</si>
  <si>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</si>
  <si>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</si>
  <si>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</si>
  <si>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</si>
  <si>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</si>
  <si>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</si>
  <si>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</si>
  <si>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</si>
  <si>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</si>
  <si>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</si>
  <si>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</si>
  <si>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</si>
  <si>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</si>
  <si>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</si>
  <si>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</si>
  <si>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</si>
  <si>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</si>
  <si>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</si>
  <si>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</si>
  <si>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</si>
  <si>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</si>
  <si>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</si>
  <si>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</si>
  <si>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</si>
  <si>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</si>
  <si>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</si>
  <si>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</si>
  <si>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</si>
  <si>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</si>
  <si>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</si>
  <si>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</si>
  <si>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</si>
  <si>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</si>
  <si>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</si>
  <si>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</si>
  <si>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</si>
  <si>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</si>
  <si>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</si>
  <si>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</si>
  <si>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</si>
  <si>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</si>
  <si>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</si>
  <si>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</si>
  <si>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</si>
  <si>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</si>
  <si>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</si>
  <si>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</si>
  <si>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</si>
  <si>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</si>
  <si>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</si>
  <si>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</si>
  <si>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</si>
  <si>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</si>
  <si>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</si>
  <si>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</si>
  <si>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</si>
  <si>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</si>
  <si>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</si>
  <si>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</si>
  <si>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</si>
  <si>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</si>
  <si>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</si>
  <si>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</si>
  <si>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</si>
  <si>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</si>
  <si>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</si>
  <si>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</si>
  <si>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</si>
  <si>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</si>
  <si>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</si>
  <si>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</si>
  <si>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</si>
  <si>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</si>
  <si>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</si>
  <si>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</si>
  <si>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</si>
  <si>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</si>
  <si>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</si>
  <si>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</si>
  <si>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</si>
  <si>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</si>
  <si>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</si>
  <si>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</si>
  <si>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</si>
  <si>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</si>
  <si>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</si>
  <si>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</si>
  <si>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</si>
  <si>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</si>
  <si>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</si>
  <si>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</si>
  <si>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</si>
  <si>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</si>
  <si>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</si>
  <si>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</si>
  <si>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</si>
  <si>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</si>
  <si>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</si>
  <si>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</si>
  <si>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</si>
  <si>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</si>
  <si>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</si>
  <si>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</si>
  <si>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</si>
  <si>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</si>
  <si>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</si>
  <si>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</si>
  <si>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</si>
  <si>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</si>
  <si>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</si>
  <si>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</si>
  <si>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</si>
  <si>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</si>
  <si>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</si>
  <si>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</si>
  <si>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</si>
  <si>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</si>
  <si>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</si>
  <si>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</si>
  <si>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</si>
  <si>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</si>
  <si>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</si>
  <si>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</si>
  <si>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</si>
  <si>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</si>
  <si>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</si>
  <si>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</si>
  <si>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</si>
  <si>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</si>
  <si>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</si>
  <si>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</si>
  <si>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</si>
  <si>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</si>
  <si>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</si>
  <si>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</si>
  <si>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</si>
  <si>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</si>
  <si>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</si>
  <si>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</si>
  <si>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</si>
  <si>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</si>
  <si>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</si>
  <si>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</si>
  <si>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</si>
  <si>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</si>
  <si>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</si>
  <si>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</si>
  <si>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</si>
  <si>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</si>
  <si>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</si>
  <si>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</si>
  <si>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</si>
  <si>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</si>
  <si>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</si>
  <si>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</si>
  <si>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</si>
  <si>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</si>
  <si>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</si>
  <si>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</si>
  <si>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</si>
  <si>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</si>
  <si>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</si>
  <si>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</si>
  <si>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</si>
  <si>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</si>
  <si>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</si>
  <si>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</si>
  <si>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</si>
  <si>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</si>
  <si>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</si>
  <si>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</si>
  <si>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</si>
  <si>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</si>
  <si>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</si>
  <si>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</si>
  <si>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</si>
  <si>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</si>
  <si>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</si>
  <si>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</si>
  <si>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</si>
  <si>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</si>
  <si>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</si>
  <si>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</si>
  <si>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</si>
  <si>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</si>
  <si>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</si>
  <si>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</si>
  <si>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</si>
  <si>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</si>
  <si>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</si>
  <si>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</si>
  <si>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</si>
  <si>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</si>
  <si>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</si>
  <si>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</si>
  <si>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</si>
  <si>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</si>
  <si>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</si>
  <si>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</si>
  <si>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</si>
  <si>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</si>
  <si>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</si>
  <si>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</si>
  <si>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</si>
  <si>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</si>
  <si>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</si>
  <si>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</si>
  <si>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</si>
  <si>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</si>
  <si>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</si>
  <si>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</si>
  <si>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</si>
  <si>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</si>
  <si>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</si>
  <si>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</si>
  <si>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</si>
  <si>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</si>
  <si>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</si>
  <si>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</si>
  <si>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</si>
  <si>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</si>
  <si>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</si>
  <si>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</si>
  <si>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</si>
  <si>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</si>
  <si>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</si>
  <si>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</si>
  <si>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</si>
  <si>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</si>
  <si>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</si>
  <si>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</si>
  <si>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</si>
  <si>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</si>
  <si>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</si>
  <si>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</si>
  <si>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</si>
  <si>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</si>
  <si>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</si>
  <si>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</si>
  <si>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</si>
  <si>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</si>
  <si>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</si>
  <si>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</si>
  <si>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</si>
  <si>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</si>
  <si>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</si>
  <si>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</si>
  <si>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</si>
  <si>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</si>
  <si>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</si>
  <si>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</si>
  <si>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</si>
  <si>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</si>
  <si>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</si>
  <si>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</si>
  <si>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</si>
  <si>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</si>
  <si>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</si>
  <si>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</si>
  <si>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</si>
  <si>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</si>
  <si>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</si>
  <si>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</si>
  <si>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</si>
  <si>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</si>
  <si>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</si>
  <si>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</si>
  <si>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</si>
  <si>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</si>
  <si>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</si>
  <si>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</si>
  <si>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</si>
  <si>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</si>
  <si>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</si>
  <si>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</si>
  <si>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</si>
  <si>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</si>
  <si>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</si>
  <si>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</si>
  <si>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</si>
  <si>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</si>
  <si>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</si>
  <si>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</si>
  <si>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</si>
  <si>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</si>
  <si>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</si>
  <si>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</si>
  <si>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</si>
  <si>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</si>
  <si>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</si>
  <si>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</si>
  <si>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</si>
  <si>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</si>
  <si>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</si>
  <si>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</si>
  <si>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</si>
  <si>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</si>
  <si>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</si>
  <si>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</si>
  <si>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</si>
  <si>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</si>
  <si>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</si>
  <si>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</si>
  <si>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</si>
  <si>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</si>
  <si>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</si>
  <si>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</si>
  <si>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</si>
  <si>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</si>
  <si>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</si>
  <si>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</si>
  <si>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</si>
  <si>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</si>
  <si>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</si>
  <si>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</si>
  <si>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</si>
  <si>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</si>
  <si>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</si>
  <si>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</si>
  <si>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</si>
  <si>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</si>
  <si>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</si>
  <si>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</si>
  <si>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</si>
  <si>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</si>
  <si>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</si>
  <si>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</si>
  <si>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</si>
  <si>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</si>
  <si>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</si>
  <si>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</si>
  <si>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</si>
  <si>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</si>
  <si>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</si>
  <si>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</si>
  <si>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</si>
  <si>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</si>
  <si>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</si>
  <si>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</si>
  <si>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</si>
  <si>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</si>
  <si>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</si>
  <si>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</si>
  <si>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</si>
  <si>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</si>
  <si>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</si>
  <si>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</si>
  <si>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</si>
  <si>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</si>
  <si>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</si>
  <si>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</si>
  <si>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</si>
  <si>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</si>
  <si>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</si>
  <si>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</si>
  <si>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</si>
  <si>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</si>
  <si>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</si>
  <si>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</si>
  <si>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</si>
  <si>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</si>
  <si>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</si>
  <si>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</si>
  <si>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</si>
  <si>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</si>
  <si>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</si>
  <si>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</si>
  <si>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</si>
  <si>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</si>
  <si>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</si>
  <si>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</si>
  <si>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</si>
  <si>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</si>
  <si>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</si>
  <si>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</si>
  <si>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</si>
  <si>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</si>
  <si>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</si>
  <si>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</si>
  <si>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</si>
  <si>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</si>
  <si>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</si>
  <si>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</si>
  <si>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</si>
  <si>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</si>
  <si>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</si>
  <si>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</si>
  <si>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</si>
  <si>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</si>
  <si>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</si>
  <si>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</si>
  <si>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</si>
  <si>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</si>
  <si>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</si>
  <si>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</si>
  <si>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</si>
  <si>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</si>
  <si>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</si>
  <si>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</si>
  <si>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</si>
  <si>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</si>
  <si>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</si>
  <si>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</si>
  <si>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</si>
  <si>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</si>
  <si>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</si>
  <si>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</si>
  <si>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</si>
  <si>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</si>
  <si>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</si>
  <si>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</si>
  <si>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</si>
  <si>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</si>
  <si>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</si>
  <si>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</si>
  <si>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</si>
  <si>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</si>
  <si>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</si>
  <si>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</si>
  <si>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</si>
  <si>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</si>
  <si>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</si>
  <si>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</si>
  <si>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</si>
  <si>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</si>
  <si>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</si>
  <si>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</si>
  <si>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</si>
  <si>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</si>
  <si>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</si>
  <si>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</si>
  <si>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</si>
  <si>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</si>
  <si>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</si>
  <si>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</si>
  <si>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</si>
  <si>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</si>
  <si>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</si>
  <si>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</si>
  <si>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</si>
  <si>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</si>
  <si>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</si>
  <si>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</si>
  <si>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</si>
  <si>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</si>
  <si>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</si>
  <si>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</si>
  <si>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</si>
  <si>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</si>
  <si>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</si>
  <si>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</si>
  <si>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</si>
  <si>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</si>
  <si>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</si>
  <si>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</si>
  <si>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</si>
  <si>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</si>
  <si>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</si>
  <si>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</si>
  <si>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</si>
  <si>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</si>
  <si>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</si>
  <si>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</si>
  <si>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</si>
  <si>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</si>
  <si>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</si>
  <si>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</si>
  <si>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</si>
  <si>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</si>
  <si>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</si>
  <si>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</si>
  <si>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</si>
  <si>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</si>
  <si>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</si>
  <si>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</si>
  <si>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</si>
  <si>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</si>
  <si>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</si>
  <si>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</si>
  <si>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</si>
  <si>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</si>
  <si>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</si>
  <si>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</si>
  <si>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</si>
  <si>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</si>
  <si>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</si>
  <si>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</si>
  <si>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</si>
  <si>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</si>
  <si>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</si>
  <si>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</si>
  <si>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</si>
  <si>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</si>
  <si>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</si>
  <si>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</si>
  <si>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</si>
  <si>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</si>
  <si>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</si>
  <si>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</si>
  <si>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</si>
  <si>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</si>
  <si>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</si>
  <si>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</si>
  <si>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</si>
  <si>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</si>
  <si>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</si>
  <si>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</si>
  <si>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</si>
  <si>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</si>
  <si>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</si>
  <si>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</si>
  <si>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</si>
  <si>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</si>
  <si>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</si>
  <si>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</si>
  <si>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</si>
  <si>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</si>
  <si>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</si>
  <si>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</si>
  <si>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</si>
  <si>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</si>
  <si>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</si>
  <si>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</si>
  <si>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</si>
  <si>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</si>
  <si>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</si>
  <si>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</si>
  <si>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</si>
  <si>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</si>
  <si>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</si>
  <si>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</si>
  <si>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</si>
  <si>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</si>
  <si>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</si>
  <si>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</si>
  <si>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</si>
  <si>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</si>
  <si>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</si>
  <si>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</si>
  <si>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</si>
  <si>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</si>
  <si>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</si>
  <si>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</si>
  <si>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</si>
  <si>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</si>
  <si>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</si>
  <si>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</si>
  <si>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</si>
  <si>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</si>
  <si>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</si>
  <si>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</si>
  <si>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</si>
  <si>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</si>
  <si>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</si>
  <si>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</si>
  <si>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</si>
  <si>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</si>
  <si>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</si>
  <si>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</si>
  <si>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</si>
  <si>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</si>
  <si>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</si>
  <si>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</si>
  <si>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</si>
  <si>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</si>
  <si>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</si>
  <si>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</si>
  <si>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</si>
  <si>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</si>
  <si>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</si>
  <si>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</si>
  <si>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</si>
  <si>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</si>
  <si>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</si>
  <si>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</si>
  <si>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</si>
  <si>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</si>
  <si>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</si>
  <si>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</si>
  <si>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</si>
  <si>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</si>
  <si>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</si>
  <si>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</si>
  <si>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</si>
  <si>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</si>
  <si>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</si>
  <si>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</si>
  <si>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</si>
  <si>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</si>
  <si>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</si>
  <si>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</si>
  <si>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</si>
  <si>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</si>
  <si>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</si>
  <si>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</si>
  <si>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</si>
  <si>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</si>
  <si>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</si>
  <si>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</si>
  <si>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</si>
  <si>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</si>
  <si>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</si>
  <si>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</si>
  <si>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</si>
  <si>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</si>
  <si>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</si>
  <si>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</si>
  <si>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</si>
  <si>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</si>
  <si>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</si>
  <si>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</si>
  <si>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</si>
  <si>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</si>
  <si>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</si>
  <si>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</si>
  <si>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</si>
  <si>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</si>
  <si>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</si>
  <si>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</si>
  <si>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</si>
  <si>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</si>
  <si>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</si>
  <si>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</si>
  <si>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</si>
  <si>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</si>
  <si>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</si>
  <si>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</si>
  <si>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</si>
  <si>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</si>
  <si>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</si>
  <si>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</si>
  <si>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</si>
  <si>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</si>
  <si>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</si>
  <si>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</si>
  <si>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</si>
  <si>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</si>
  <si>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</si>
  <si>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</si>
  <si>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</si>
  <si>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</si>
  <si>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</si>
  <si>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</si>
  <si>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</si>
  <si>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</si>
  <si>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</si>
  <si>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</si>
  <si>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</si>
  <si>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</si>
  <si>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</si>
  <si>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</si>
  <si>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</si>
  <si>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</si>
  <si>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</si>
  <si>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</si>
  <si>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</si>
  <si>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</si>
  <si>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</si>
  <si>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</si>
  <si>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</si>
  <si>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</si>
  <si>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</si>
  <si>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</si>
  <si>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</si>
  <si>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</si>
  <si>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</si>
  <si>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</si>
  <si>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</si>
  <si>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</si>
  <si>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</si>
  <si>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</si>
  <si>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</si>
  <si>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</si>
  <si>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</si>
  <si>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</si>
  <si>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</si>
  <si>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</si>
  <si>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</si>
  <si>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</si>
  <si>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</si>
  <si>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</si>
  <si>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</si>
  <si>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</si>
  <si>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</si>
  <si>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</si>
  <si>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</si>
  <si>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</si>
  <si>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</si>
  <si>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</si>
  <si>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</si>
  <si>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</si>
  <si>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</si>
  <si>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</si>
  <si>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</si>
  <si>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</si>
  <si>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</si>
  <si>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</si>
  <si>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</si>
  <si>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</si>
  <si>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</si>
  <si>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</si>
  <si>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</si>
  <si>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</si>
  <si>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</si>
  <si>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</si>
  <si>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</si>
  <si>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</si>
  <si>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</si>
  <si>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</si>
  <si>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</si>
  <si>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</si>
  <si>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</si>
  <si>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</si>
  <si>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</si>
  <si>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</si>
  <si>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</si>
  <si>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</si>
  <si>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</si>
  <si>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</si>
  <si>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</si>
  <si>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</si>
  <si>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</si>
  <si>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</si>
  <si>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</si>
  <si>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</si>
  <si>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</si>
  <si>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</si>
  <si>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</si>
  <si>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</si>
  <si>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</si>
  <si>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</si>
  <si>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</si>
  <si>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</si>
  <si>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</si>
  <si>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</si>
  <si>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</si>
  <si>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</si>
  <si>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</si>
  <si>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</si>
  <si>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</si>
  <si>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</si>
  <si>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</si>
  <si>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</si>
  <si>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</si>
  <si>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</si>
  <si>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</si>
  <si>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</si>
  <si>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</si>
  <si>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</si>
  <si>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</si>
  <si>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</si>
  <si>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</si>
  <si>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</si>
  <si>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</si>
  <si>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</si>
  <si>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</si>
  <si>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</si>
  <si>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</si>
  <si>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</si>
  <si>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</si>
  <si>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</si>
  <si>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</si>
  <si>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</si>
  <si>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</si>
  <si>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</si>
  <si>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</si>
  <si>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</si>
  <si>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</si>
  <si>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</si>
  <si>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</si>
  <si>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</si>
  <si>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</si>
  <si>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</si>
  <si>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</si>
  <si>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</si>
  <si>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</si>
  <si>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</si>
  <si>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</si>
  <si>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</si>
  <si>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</si>
  <si>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</si>
  <si>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</si>
  <si>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</si>
  <si>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</si>
  <si>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</si>
  <si>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</si>
  <si>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</si>
  <si>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</si>
  <si>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</si>
  <si>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</si>
  <si>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</si>
  <si>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</si>
  <si>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</si>
  <si>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</si>
  <si>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</si>
  <si>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</si>
  <si>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</si>
  <si>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</si>
  <si>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</si>
  <si>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</si>
  <si>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</si>
  <si>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</si>
  <si>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</si>
  <si>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</si>
  <si>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</si>
  <si>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</si>
  <si>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</si>
  <si>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</si>
  <si>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</si>
  <si>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</si>
  <si>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</si>
  <si>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</si>
  <si>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</si>
  <si>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</si>
  <si>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</si>
  <si>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</si>
  <si>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</si>
  <si>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</si>
  <si>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</si>
  <si>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</si>
  <si>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</si>
  <si>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</si>
  <si>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</si>
  <si>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</si>
  <si>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</si>
  <si>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</si>
  <si>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</si>
  <si>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</si>
  <si>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</si>
  <si>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</si>
  <si>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</si>
  <si>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</si>
  <si>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</si>
  <si>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</si>
  <si>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</si>
  <si>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</si>
  <si>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</si>
  <si>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</si>
  <si>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</si>
  <si>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</si>
  <si>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</si>
  <si>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</si>
  <si>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</si>
  <si>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</si>
  <si>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</si>
  <si>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</si>
  <si>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</si>
  <si>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</si>
  <si>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</si>
  <si>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</si>
  <si>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</si>
  <si>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</si>
  <si>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</si>
  <si>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</si>
  <si>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</si>
  <si>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</si>
  <si>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</si>
  <si>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</si>
  <si>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</si>
  <si>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</si>
  <si>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</si>
  <si>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</si>
  <si>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</si>
  <si>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</si>
  <si>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</si>
  <si>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</si>
  <si>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</si>
  <si>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</si>
  <si>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</si>
  <si>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</si>
  <si>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</si>
  <si>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</si>
  <si>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</si>
  <si>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</si>
  <si>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</si>
  <si>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</si>
  <si>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</si>
  <si>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</si>
  <si>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</si>
  <si>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</si>
  <si>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</si>
  <si>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</si>
  <si>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</si>
  <si>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</si>
  <si>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</si>
  <si>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</si>
  <si>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</si>
  <si>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</si>
  <si>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</si>
  <si>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</si>
  <si>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</si>
  <si>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</si>
  <si>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</si>
  <si>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</si>
  <si>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</si>
  <si>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</si>
  <si>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</si>
  <si>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</si>
  <si>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</si>
  <si>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</si>
  <si>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</si>
  <si>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</si>
  <si>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</si>
  <si>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</si>
  <si>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</si>
  <si>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</si>
  <si>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</si>
  <si>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</si>
  <si>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</si>
  <si>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</si>
  <si>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</si>
  <si>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</si>
  <si>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</si>
  <si>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</si>
  <si>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</si>
  <si>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</si>
  <si>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</si>
  <si>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</si>
  <si>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</si>
  <si>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</si>
  <si>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</si>
  <si>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</si>
  <si>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</si>
  <si>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</si>
  <si>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</si>
  <si>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</si>
  <si>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</si>
  <si>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</si>
  <si>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</si>
  <si>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</si>
  <si>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</si>
  <si>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</si>
  <si>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</si>
  <si>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</si>
  <si>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</si>
  <si>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</si>
  <si>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</si>
  <si>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</si>
  <si>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</si>
  <si>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</si>
  <si>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</si>
  <si>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</si>
  <si>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</si>
  <si>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</si>
  <si>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</si>
  <si>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</si>
  <si>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</si>
  <si>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</si>
  <si>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</si>
  <si>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</si>
  <si>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</si>
  <si>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</si>
  <si>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</si>
  <si>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</si>
  <si>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</si>
  <si>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</si>
  <si>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</si>
  <si>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</si>
  <si>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</si>
  <si>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</si>
  <si>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</si>
  <si>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</si>
  <si>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</si>
  <si>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</si>
  <si>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</si>
  <si>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</si>
  <si>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</si>
  <si>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</si>
  <si>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</si>
  <si>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</si>
  <si>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</si>
  <si>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</si>
  <si>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</si>
  <si>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</si>
  <si>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</si>
  <si>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</si>
  <si>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</si>
  <si>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</si>
  <si>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</si>
  <si>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</si>
  <si>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</si>
  <si>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</si>
  <si>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</si>
  <si>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</si>
  <si>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</si>
  <si>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</si>
  <si>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</si>
  <si>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</si>
  <si>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</si>
  <si>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</si>
  <si>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</si>
  <si>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</si>
  <si>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</si>
  <si>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</si>
  <si>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</si>
  <si>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</si>
  <si>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</si>
  <si>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</si>
  <si>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</si>
  <si>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</si>
  <si>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</si>
  <si>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</si>
  <si>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</si>
  <si>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</si>
  <si>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</si>
  <si>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</si>
  <si>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</si>
  <si>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</si>
  <si>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</si>
  <si>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</si>
  <si>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</si>
  <si>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</si>
  <si>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</si>
  <si>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</si>
  <si>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</si>
  <si>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</si>
  <si>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</si>
  <si>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</si>
  <si>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</si>
  <si>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</si>
  <si>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</si>
  <si>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</si>
  <si>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</si>
  <si>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</si>
  <si>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</si>
  <si>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</si>
  <si>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</si>
  <si>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</si>
  <si>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</si>
  <si>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</si>
  <si>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</si>
  <si>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</si>
  <si>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</si>
  <si>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</si>
  <si>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</si>
  <si>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</si>
  <si>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</si>
  <si>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</si>
  <si>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</si>
  <si>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</si>
  <si>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</si>
  <si>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</si>
  <si>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</si>
  <si>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</si>
  <si>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</si>
  <si>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</si>
  <si>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</si>
  <si>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</si>
  <si>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</si>
  <si>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</si>
  <si>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</si>
  <si>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</si>
  <si>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</si>
  <si>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</si>
  <si>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</si>
  <si>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</si>
  <si>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</si>
  <si>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</si>
  <si>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</si>
  <si>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</si>
  <si>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</si>
  <si>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</si>
  <si>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</si>
  <si>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</si>
  <si>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</si>
  <si>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</si>
  <si>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</si>
  <si>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</si>
  <si>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</si>
  <si>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</si>
  <si>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</si>
  <si>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</si>
  <si>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</si>
  <si>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</si>
  <si>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</si>
  <si>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</si>
  <si>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</si>
  <si>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</si>
  <si>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</si>
  <si>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</si>
  <si>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</si>
  <si>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</si>
  <si>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</si>
  <si>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</si>
  <si>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</si>
  <si>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</si>
  <si>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</si>
  <si>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</si>
  <si>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</si>
  <si>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</si>
  <si>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</si>
  <si>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</si>
  <si>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</si>
  <si>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</si>
  <si>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</si>
  <si>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</si>
  <si>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</si>
  <si>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</si>
  <si>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</si>
  <si>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</si>
  <si>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</si>
  <si>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</si>
  <si>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</si>
  <si>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</si>
  <si>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</si>
  <si>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</si>
  <si>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</si>
  <si>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</si>
  <si>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</si>
  <si>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</si>
  <si>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</si>
  <si>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</si>
  <si>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</si>
  <si>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</si>
  <si>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</si>
  <si>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</si>
  <si>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</si>
  <si>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</si>
  <si>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</si>
  <si>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</si>
  <si>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</si>
  <si>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</si>
  <si>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</si>
  <si>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</si>
  <si>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</si>
  <si>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</si>
  <si>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</si>
  <si>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</si>
  <si>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</si>
  <si>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</si>
  <si>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</si>
  <si>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</si>
  <si>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</si>
  <si>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</si>
  <si>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</si>
  <si>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</si>
  <si>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</si>
  <si>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</si>
  <si>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</si>
  <si>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</si>
  <si>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</si>
  <si>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</si>
  <si>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</si>
  <si>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</si>
  <si>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</si>
  <si>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</si>
  <si>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</si>
  <si>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</si>
  <si>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</si>
  <si>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</si>
  <si>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</si>
  <si>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</si>
  <si>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</si>
  <si>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</si>
  <si>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</si>
  <si>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</si>
  <si>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</si>
  <si>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</si>
  <si>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</si>
  <si>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</si>
  <si>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</si>
  <si>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</si>
  <si>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</si>
  <si>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</si>
  <si>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</si>
  <si>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</si>
  <si>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</si>
  <si>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</si>
  <si>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</si>
  <si>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</si>
  <si>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</si>
  <si>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</si>
  <si>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</si>
  <si>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</si>
  <si>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</si>
  <si>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</si>
  <si>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</si>
  <si>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</si>
  <si>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</si>
  <si>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</si>
  <si>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</si>
  <si>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</si>
  <si>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</si>
  <si>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</si>
  <si>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</si>
  <si>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</si>
  <si>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</si>
  <si>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</si>
  <si>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</si>
  <si>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</si>
  <si>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</si>
  <si>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</si>
  <si>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</si>
  <si>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</si>
  <si>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</si>
  <si>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</si>
  <si>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</si>
  <si>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</si>
  <si>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</si>
  <si>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</si>
  <si>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</si>
  <si>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</si>
  <si>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</si>
  <si>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</si>
  <si>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</si>
  <si>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</si>
  <si>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</si>
  <si>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</si>
  <si>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</si>
  <si>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</si>
  <si>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</si>
  <si>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</si>
  <si>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</si>
  <si>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</si>
  <si>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</si>
  <si>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</si>
  <si>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</si>
  <si>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</si>
  <si>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</si>
  <si>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</si>
  <si>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</si>
  <si>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</si>
  <si>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</si>
  <si>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</si>
  <si>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</si>
  <si>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</si>
  <si>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</si>
  <si>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</si>
  <si>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</si>
  <si>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</si>
  <si>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</si>
  <si>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</si>
  <si>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</si>
  <si>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</si>
  <si>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</si>
  <si>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</si>
  <si>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</si>
  <si>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</si>
  <si>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</si>
  <si>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</si>
  <si>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</si>
  <si>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</si>
  <si>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</si>
  <si>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</si>
  <si>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</si>
  <si>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</si>
  <si>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</si>
  <si>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</si>
  <si>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</si>
  <si>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</si>
  <si>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</si>
  <si>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</si>
  <si>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</si>
  <si>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</si>
  <si>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</si>
  <si>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</si>
  <si>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</si>
  <si>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</si>
  <si>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</si>
  <si>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</si>
  <si>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</si>
  <si>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</si>
  <si>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</si>
  <si>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</si>
  <si>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</si>
  <si>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</si>
  <si>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</si>
  <si>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</si>
  <si>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</si>
  <si>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</si>
  <si>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</si>
  <si>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</si>
  <si>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</si>
  <si>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</si>
  <si>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</si>
  <si>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</si>
  <si>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</si>
  <si>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</si>
  <si>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</si>
  <si>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</si>
  <si>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</si>
  <si>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</si>
  <si>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</si>
  <si>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</si>
  <si>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</si>
  <si>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</si>
  <si>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</si>
  <si>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</si>
  <si>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</si>
  <si>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</si>
  <si>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</si>
  <si>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</si>
  <si>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</si>
  <si>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</si>
  <si>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</si>
  <si>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</si>
  <si>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</si>
  <si>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</si>
  <si>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</si>
  <si>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</si>
  <si>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</si>
  <si>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</si>
  <si>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</si>
  <si>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</si>
  <si>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</si>
  <si>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</si>
  <si>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</si>
  <si>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</si>
  <si>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</si>
  <si>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</si>
  <si>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</si>
  <si>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</si>
  <si>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</si>
  <si>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</si>
  <si>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</si>
  <si>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</si>
  <si>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</si>
  <si>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</si>
  <si>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</si>
  <si>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</si>
  <si>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</si>
  <si>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</si>
  <si>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</si>
  <si>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</si>
  <si>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</si>
  <si>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</si>
  <si>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</si>
  <si>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</si>
  <si>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</si>
  <si>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</si>
  <si>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</si>
  <si>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</si>
  <si>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</si>
  <si>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</si>
  <si>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</si>
  <si>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</si>
  <si>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</si>
  <si>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</si>
  <si>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</si>
  <si>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</si>
  <si>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</si>
  <si>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</si>
  <si>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</si>
  <si>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</si>
  <si>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</si>
  <si>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</si>
  <si>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</si>
  <si>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</si>
  <si>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</si>
  <si>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</si>
  <si>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</si>
  <si>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</si>
  <si>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</si>
  <si>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</si>
  <si>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</si>
  <si>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</si>
  <si>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</si>
  <si>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</si>
  <si>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</si>
  <si>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</si>
  <si>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</si>
  <si>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</si>
  <si>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</si>
  <si>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</si>
  <si>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</si>
  <si>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</si>
  <si>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</si>
  <si>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</si>
  <si>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</si>
  <si>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</si>
  <si>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</si>
  <si>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</si>
  <si>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</si>
  <si>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</si>
  <si>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</si>
  <si>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</si>
  <si>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</si>
  <si>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</si>
  <si>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</si>
  <si>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</si>
  <si>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</si>
  <si>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</si>
  <si>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</si>
  <si>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</si>
  <si>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</si>
  <si>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</si>
  <si>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</si>
  <si>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</si>
  <si>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</si>
  <si>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</si>
  <si>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</si>
  <si>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</si>
  <si>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</si>
  <si>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</si>
  <si>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</si>
  <si>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</si>
  <si>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</si>
  <si>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</si>
  <si>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</si>
  <si>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</si>
  <si>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</si>
  <si>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</si>
  <si>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</si>
  <si>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</si>
  <si>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</si>
  <si>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</si>
  <si>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</si>
  <si>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</si>
  <si>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</si>
  <si>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</si>
  <si>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</si>
  <si>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</si>
  <si>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</si>
  <si>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</si>
  <si>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</si>
  <si>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</si>
  <si>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</si>
  <si>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</si>
  <si>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</si>
  <si>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</si>
  <si>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</si>
  <si>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</si>
  <si>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</si>
  <si>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</si>
  <si>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</si>
  <si>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</si>
  <si>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</si>
  <si>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</si>
  <si>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</si>
  <si>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</si>
  <si>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</si>
  <si>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</si>
  <si>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</si>
  <si>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</si>
  <si>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</si>
  <si>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</si>
  <si>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</si>
  <si>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</si>
  <si>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</si>
  <si>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</si>
  <si>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</si>
  <si>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</si>
  <si>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</si>
  <si>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</si>
  <si>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</si>
  <si>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</si>
  <si>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</si>
  <si>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</si>
  <si>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</si>
  <si>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</si>
  <si>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</si>
  <si>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</si>
  <si>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</si>
  <si>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</si>
  <si>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</si>
  <si>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</si>
  <si>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</si>
  <si>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</si>
  <si>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</si>
  <si>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</si>
  <si>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</si>
  <si>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</si>
  <si>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</si>
  <si>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</si>
  <si>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</si>
  <si>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</si>
  <si>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</si>
  <si>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</si>
  <si>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</si>
  <si>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</si>
  <si>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</si>
  <si>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</si>
  <si>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</si>
  <si>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</si>
  <si>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</si>
  <si>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</si>
  <si>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</si>
  <si>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</si>
  <si>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</si>
  <si>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</si>
  <si>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</si>
  <si>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</si>
  <si>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</si>
  <si>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</si>
  <si>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</si>
  <si>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</si>
  <si>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</si>
  <si>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</si>
  <si>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</si>
  <si>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</si>
  <si>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</si>
  <si>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</si>
  <si>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</si>
  <si>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</si>
  <si>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</si>
  <si>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</si>
  <si>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</si>
  <si>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</si>
  <si>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</si>
  <si>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</si>
  <si>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</si>
  <si>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</si>
  <si>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</si>
  <si>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</si>
  <si>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</si>
  <si>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</si>
  <si>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</si>
  <si>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</si>
  <si>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</si>
  <si>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</si>
  <si>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</si>
  <si>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</si>
  <si>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</si>
  <si>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</si>
  <si>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</si>
  <si>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</si>
  <si>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</si>
  <si>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</si>
  <si>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</si>
  <si>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</si>
  <si>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</si>
  <si>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</si>
  <si>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</si>
  <si>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</si>
  <si>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</si>
  <si>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</si>
  <si>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</si>
  <si>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</si>
  <si>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</si>
  <si>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</si>
  <si>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</si>
  <si>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</si>
  <si>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</si>
  <si>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</si>
  <si>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</si>
  <si>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</si>
  <si>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</si>
  <si>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</si>
  <si>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</si>
  <si>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</si>
  <si>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</si>
  <si>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</si>
  <si>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</si>
  <si>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</si>
  <si>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</si>
  <si>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</si>
  <si>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</si>
  <si>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</si>
  <si>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</si>
  <si>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</si>
  <si>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</si>
  <si>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</si>
  <si>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</si>
  <si>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</si>
  <si>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</si>
  <si>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</si>
  <si>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</si>
  <si>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</si>
  <si>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</si>
  <si>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</si>
  <si>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</si>
  <si>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</si>
  <si>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</si>
  <si>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</si>
  <si>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</si>
  <si>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</si>
  <si>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</si>
  <si>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</si>
  <si>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</si>
  <si>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</si>
  <si>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</si>
  <si>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</si>
  <si>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</si>
  <si>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</si>
  <si>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</si>
  <si>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</si>
  <si>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</si>
  <si>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</si>
  <si>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</si>
  <si>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</si>
  <si>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</si>
  <si>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</si>
  <si>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</si>
  <si>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</si>
  <si>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</si>
  <si>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</si>
  <si>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</si>
  <si>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</si>
  <si>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</si>
  <si>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</si>
  <si>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</si>
  <si>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</si>
  <si>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</si>
  <si>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</si>
  <si>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</si>
  <si>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</si>
  <si>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</si>
  <si>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</si>
  <si>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</si>
  <si>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</si>
  <si>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</si>
  <si>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</si>
  <si>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</si>
  <si>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</si>
  <si>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</si>
  <si>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</si>
  <si>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</si>
  <si>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</si>
  <si>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</si>
  <si>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</si>
  <si>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</si>
  <si>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</si>
  <si>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</si>
  <si>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</si>
  <si>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</si>
  <si>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</si>
  <si>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</si>
  <si>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</si>
  <si>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</si>
  <si>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</si>
  <si>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</si>
  <si>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</si>
  <si>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</si>
  <si>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</si>
  <si>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</si>
  <si>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</si>
  <si>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</si>
  <si>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</si>
  <si>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</si>
  <si>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</si>
  <si>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</si>
  <si>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</si>
  <si>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</si>
  <si>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</si>
  <si>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</si>
  <si>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</si>
  <si>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</si>
  <si>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</si>
  <si>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</si>
  <si>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</si>
  <si>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</si>
  <si>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</si>
  <si>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</si>
  <si>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</si>
  <si>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</si>
  <si>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</si>
  <si>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</si>
  <si>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</si>
  <si>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</si>
  <si>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</si>
  <si>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</si>
  <si>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</si>
  <si>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</si>
  <si>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</si>
  <si>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</si>
  <si>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</si>
  <si>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</si>
  <si>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</si>
  <si>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</si>
  <si>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</si>
  <si>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</si>
  <si>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</si>
  <si>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</si>
  <si>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</si>
  <si>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</si>
  <si>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</si>
  <si>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</si>
  <si>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</si>
  <si>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</si>
  <si>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</si>
  <si>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</si>
  <si>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</si>
  <si>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</si>
  <si>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</si>
  <si>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</si>
  <si>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</si>
  <si>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</si>
  <si>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</si>
  <si>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</si>
  <si>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</si>
  <si>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</si>
  <si>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</si>
  <si>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</si>
  <si>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</si>
  <si>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</si>
  <si>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</si>
  <si>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</si>
  <si>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</si>
  <si>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</si>
  <si>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</si>
  <si>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</si>
  <si>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</si>
  <si>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</si>
  <si>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</si>
  <si>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</si>
  <si>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</si>
  <si>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</si>
  <si>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</si>
  <si>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</si>
  <si>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</si>
  <si>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</si>
  <si>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</si>
  <si>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</si>
  <si>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</si>
  <si>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</si>
  <si>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</si>
  <si>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</si>
  <si>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</si>
  <si>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</si>
  <si>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</si>
  <si>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</si>
  <si>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</si>
  <si>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</si>
  <si>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</si>
  <si>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</si>
  <si>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</si>
  <si>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</si>
  <si>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</si>
  <si>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</si>
  <si>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</si>
  <si>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</si>
  <si>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</si>
  <si>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</si>
  <si>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</si>
  <si>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</si>
  <si>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</si>
  <si>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</si>
  <si>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</si>
  <si>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</si>
  <si>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</si>
  <si>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</si>
  <si>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</si>
  <si>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</si>
  <si>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</si>
  <si>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</si>
  <si>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</si>
  <si>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</si>
  <si>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</si>
  <si>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</si>
  <si>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</si>
  <si>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</si>
  <si>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</si>
  <si>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</si>
  <si>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</si>
  <si>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</si>
  <si>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</si>
  <si>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</si>
  <si>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</si>
  <si>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</si>
  <si>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</si>
  <si>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</si>
  <si>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</si>
  <si>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</si>
  <si>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</si>
  <si>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</si>
  <si>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</si>
  <si>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</si>
  <si>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</si>
  <si>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</si>
  <si>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</si>
  <si>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</si>
  <si>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</si>
  <si>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</si>
  <si>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</si>
  <si>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</si>
  <si>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</si>
  <si>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</si>
  <si>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</si>
  <si>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</si>
  <si>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</si>
  <si>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</si>
  <si>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</si>
  <si>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</si>
  <si>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</si>
  <si>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</si>
  <si>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</si>
  <si>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</si>
  <si>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</si>
  <si>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</si>
  <si>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</si>
  <si>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</si>
  <si>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</si>
  <si>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</si>
  <si>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</si>
  <si>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</si>
  <si>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</si>
  <si>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</si>
  <si>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</si>
  <si>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</si>
  <si>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</si>
  <si>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</si>
  <si>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</si>
  <si>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</si>
  <si>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</si>
  <si>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</si>
  <si>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</si>
  <si>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</si>
  <si>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</si>
  <si>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</si>
  <si>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</si>
  <si>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</si>
  <si>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</si>
  <si>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</si>
  <si>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</si>
  <si>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</si>
  <si>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</si>
  <si>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</si>
  <si>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</si>
  <si>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</si>
  <si>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</si>
  <si>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</si>
  <si>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</si>
  <si>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</si>
  <si>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</si>
  <si>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</si>
  <si>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</si>
  <si>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</si>
  <si>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</si>
  <si>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</si>
  <si>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</si>
  <si>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</si>
  <si>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</si>
  <si>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</si>
  <si>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</si>
  <si>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</si>
  <si>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</si>
  <si>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</si>
  <si>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</si>
  <si>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</si>
  <si>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</si>
  <si>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</si>
  <si>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</si>
  <si>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</si>
  <si>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</si>
  <si>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</si>
  <si>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</si>
  <si>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</si>
  <si>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</si>
  <si>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</si>
  <si>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</si>
  <si>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</si>
  <si>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</si>
  <si>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</si>
  <si>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</si>
  <si>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</si>
  <si>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</si>
  <si>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</si>
  <si>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</si>
  <si>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</si>
  <si>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</si>
  <si>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</si>
  <si>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</si>
  <si>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</si>
  <si>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</si>
  <si>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</si>
  <si>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</si>
  <si>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</si>
  <si>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</si>
  <si>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</si>
  <si>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</si>
  <si>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</si>
  <si>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</si>
  <si>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</si>
  <si>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</si>
  <si>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</si>
  <si>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</si>
  <si>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</si>
  <si>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</si>
  <si>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</si>
  <si>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</si>
  <si>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</si>
  <si>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</si>
  <si>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</si>
  <si>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</si>
  <si>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</si>
  <si>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</si>
  <si>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</si>
  <si>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</si>
  <si>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</si>
  <si>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</si>
  <si>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</si>
  <si>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</si>
  <si>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</si>
  <si>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</si>
  <si>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</si>
  <si>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</si>
  <si>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</si>
  <si>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</si>
  <si>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</si>
  <si>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</si>
  <si>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</si>
  <si>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</si>
  <si>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</si>
  <si>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</si>
  <si>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</si>
  <si>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</si>
  <si>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</si>
  <si>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</si>
  <si>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</si>
  <si>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</si>
  <si>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</si>
  <si>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</si>
  <si>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</si>
  <si>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</si>
  <si>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</si>
  <si>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</si>
  <si>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</si>
  <si>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</si>
  <si>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</si>
  <si>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</si>
  <si>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</si>
  <si>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</si>
  <si>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</si>
  <si>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</si>
  <si>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</si>
  <si>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</si>
  <si>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</si>
  <si>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</si>
  <si>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</si>
  <si>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</si>
  <si>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</si>
  <si>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</si>
  <si>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</si>
  <si>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</si>
  <si>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</si>
  <si>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</si>
  <si>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</si>
  <si>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</si>
  <si>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</si>
  <si>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</si>
  <si>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</si>
  <si>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</si>
  <si>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</si>
  <si>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</si>
  <si>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</si>
  <si>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</si>
  <si>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</si>
  <si>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</si>
  <si>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</si>
  <si>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</si>
  <si>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</si>
  <si>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</si>
  <si>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</si>
  <si>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</si>
  <si>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</si>
  <si>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</si>
  <si>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</si>
  <si>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</si>
  <si>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</si>
  <si>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</si>
  <si>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</si>
  <si>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</si>
  <si>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</si>
  <si>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</si>
  <si>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</si>
  <si>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</si>
  <si>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</si>
  <si>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</si>
  <si>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</si>
  <si>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</si>
  <si>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</si>
  <si>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</si>
  <si>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</si>
  <si>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</si>
  <si>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</si>
  <si>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</si>
  <si>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</si>
  <si>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</si>
  <si>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</si>
  <si>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</si>
  <si>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</si>
  <si>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</si>
  <si>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</si>
  <si>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</si>
  <si>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</si>
  <si>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</si>
  <si>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</si>
  <si>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</si>
  <si>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</si>
  <si>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</si>
  <si>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</si>
  <si>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</si>
  <si>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</si>
  <si>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</si>
  <si>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</si>
  <si>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</si>
  <si>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</si>
  <si>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</si>
  <si>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</si>
  <si>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</si>
  <si>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</si>
  <si>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</si>
  <si>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</si>
  <si>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</si>
  <si>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</si>
  <si>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</si>
  <si>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</si>
  <si>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</si>
  <si>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</si>
  <si>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</si>
  <si>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</si>
  <si>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</si>
  <si>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</si>
  <si>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</si>
  <si>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</si>
  <si>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</si>
  <si>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</si>
  <si>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</si>
  <si>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</si>
  <si>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</si>
  <si>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</si>
  <si>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</si>
  <si>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</si>
  <si>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</si>
  <si>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</si>
  <si>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</si>
  <si>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</si>
  <si>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</si>
  <si>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</si>
  <si>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</si>
  <si>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</si>
  <si>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</si>
  <si>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</si>
  <si>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</si>
  <si>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</si>
  <si>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</si>
  <si>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</si>
  <si>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</si>
  <si>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</si>
  <si>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</si>
  <si>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</si>
  <si>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</si>
  <si>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</si>
  <si>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</si>
  <si>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</si>
  <si>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</si>
  <si>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</si>
  <si>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</si>
  <si>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</si>
  <si>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</si>
  <si>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</si>
  <si>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</si>
  <si>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</si>
  <si>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</si>
  <si>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</si>
  <si>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</si>
  <si>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</si>
  <si>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</si>
  <si>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</si>
  <si>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</si>
  <si>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</si>
  <si>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</si>
  <si>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</si>
  <si>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</si>
  <si>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</si>
  <si>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</si>
  <si>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</si>
  <si>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</si>
  <si>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</si>
  <si>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</si>
  <si>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</si>
  <si>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</si>
  <si>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</si>
  <si>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</si>
  <si>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</si>
  <si>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</si>
  <si>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</si>
  <si>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</si>
  <si>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</si>
  <si>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</si>
  <si>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</si>
  <si>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</si>
  <si>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</si>
  <si>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</si>
  <si>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</si>
  <si>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</si>
  <si>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</si>
  <si>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</si>
  <si>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</si>
  <si>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</si>
  <si>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</si>
  <si>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</si>
  <si>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</si>
  <si>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</si>
  <si>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</si>
  <si>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</si>
  <si>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</si>
  <si>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</si>
  <si>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</si>
  <si>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</si>
  <si>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</si>
  <si>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</si>
  <si>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</si>
  <si>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</si>
  <si>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</si>
  <si>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</si>
  <si>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</si>
  <si>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</si>
  <si>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</si>
  <si>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</si>
  <si>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</si>
  <si>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</si>
  <si>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</si>
  <si>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</si>
  <si>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</si>
  <si>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</si>
  <si>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</si>
  <si>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</si>
  <si>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</si>
  <si>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</si>
  <si>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</si>
  <si>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</si>
  <si>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</si>
  <si>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</si>
  <si>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</si>
  <si>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</si>
  <si>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</si>
  <si>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</si>
  <si>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</si>
  <si>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</si>
  <si>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</si>
  <si>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</si>
  <si>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</si>
  <si>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</si>
  <si>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</si>
  <si>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</si>
  <si>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</si>
  <si>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</si>
  <si>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</si>
  <si>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</si>
  <si>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</si>
  <si>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</si>
  <si>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</si>
  <si>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</si>
  <si>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</si>
  <si>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</si>
  <si>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</si>
  <si>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</si>
  <si>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</si>
  <si>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</si>
  <si>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</si>
  <si>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</si>
  <si>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</si>
  <si>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</si>
  <si>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</si>
  <si>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</si>
  <si>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</si>
  <si>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</si>
  <si>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</si>
  <si>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</si>
  <si>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</si>
  <si>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</si>
  <si>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</si>
  <si>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</si>
  <si>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</si>
  <si>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</si>
  <si>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</si>
  <si>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</si>
  <si>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</si>
  <si>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</si>
  <si>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</si>
  <si>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</si>
  <si>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</si>
  <si>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</si>
  <si>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</si>
  <si>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</si>
  <si>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</si>
  <si>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</si>
  <si>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</si>
  <si>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</si>
  <si>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</si>
  <si>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</si>
  <si>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</si>
  <si>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</si>
  <si>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</si>
  <si>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</si>
  <si>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</si>
  <si>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</si>
  <si>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</si>
  <si>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</si>
  <si>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</si>
  <si>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</si>
  <si>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</si>
  <si>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</si>
  <si>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</si>
  <si>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</si>
  <si>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</si>
  <si>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</si>
  <si>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</si>
  <si>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</si>
  <si>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</si>
  <si>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</si>
  <si>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</si>
  <si>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</si>
  <si>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</si>
  <si>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</si>
  <si>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</si>
  <si>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</si>
  <si>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</si>
  <si>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</si>
  <si>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</si>
  <si>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</si>
  <si>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</si>
  <si>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</si>
  <si>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</si>
  <si>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</si>
  <si>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</si>
  <si>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</si>
  <si>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</si>
  <si>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</si>
  <si>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</si>
  <si>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</si>
  <si>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</si>
  <si>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</si>
  <si>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</si>
  <si>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</si>
  <si>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</si>
  <si>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</si>
  <si>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</si>
  <si>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</si>
  <si>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</si>
  <si>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</si>
  <si>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</si>
  <si>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</si>
  <si>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</si>
  <si>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</si>
  <si>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</si>
  <si>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</si>
  <si>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</si>
  <si>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</si>
  <si>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</si>
  <si>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</si>
  <si>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</si>
  <si>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</si>
  <si>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</si>
  <si>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</si>
  <si>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</si>
  <si>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</si>
  <si>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</si>
  <si>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</si>
  <si>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</si>
  <si>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</si>
  <si>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</si>
  <si>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</si>
  <si>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</si>
  <si>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</si>
  <si>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</si>
  <si>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</si>
  <si>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</si>
  <si>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</si>
  <si>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</si>
  <si>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</si>
  <si>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</si>
  <si>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</si>
  <si>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</si>
  <si>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</si>
  <si>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</si>
  <si>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</si>
  <si>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</si>
  <si>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</si>
  <si>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</si>
  <si>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</si>
  <si>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</si>
  <si>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</si>
  <si>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</si>
  <si>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</si>
  <si>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</si>
  <si>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</si>
  <si>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</si>
  <si>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</si>
  <si>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</si>
  <si>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</si>
  <si>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</si>
  <si>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</si>
  <si>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</si>
  <si>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</si>
  <si>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</si>
  <si>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</si>
  <si>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</si>
  <si>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</si>
  <si>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</si>
  <si>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</si>
  <si>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</si>
  <si>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</si>
  <si>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</si>
  <si>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</si>
  <si>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</si>
  <si>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</si>
  <si>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</si>
  <si>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</si>
  <si>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</si>
  <si>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</si>
  <si>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</si>
  <si>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</si>
  <si>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</si>
  <si>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</si>
  <si>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</si>
  <si>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</si>
  <si>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</si>
  <si>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</si>
  <si>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</si>
  <si>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</si>
  <si>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</si>
  <si>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</si>
  <si>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</si>
  <si>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</si>
  <si>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</si>
  <si>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</si>
  <si>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</si>
  <si>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</si>
  <si>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</si>
  <si>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</si>
  <si>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</si>
  <si>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</si>
  <si>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</si>
  <si>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</si>
  <si>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</si>
  <si>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</si>
  <si>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</si>
  <si>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</si>
  <si>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</si>
  <si>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</si>
  <si>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</si>
  <si>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</si>
  <si>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</si>
  <si>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</si>
  <si>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</si>
  <si>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</si>
  <si>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</si>
  <si>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</si>
  <si>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</si>
  <si>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</si>
  <si>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</si>
  <si>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</si>
  <si>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</si>
  <si>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</si>
  <si>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</si>
  <si>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</si>
  <si>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</si>
  <si>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</si>
  <si>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</si>
  <si>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</si>
  <si>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</si>
  <si>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</si>
  <si>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</si>
  <si>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</si>
  <si>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</si>
  <si>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</si>
  <si>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</si>
  <si>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</si>
  <si>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</si>
  <si>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</si>
  <si>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</si>
  <si>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</si>
  <si>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</si>
  <si>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</si>
  <si>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</si>
  <si>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</si>
  <si>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</si>
  <si>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</si>
  <si>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</si>
  <si>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</si>
  <si>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</si>
  <si>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</si>
  <si>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</si>
  <si>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</si>
  <si>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</si>
  <si>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</si>
  <si>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</si>
  <si>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</si>
  <si>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</si>
  <si>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</si>
  <si>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</si>
  <si>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</si>
  <si>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</si>
  <si>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</si>
  <si>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</si>
  <si>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</si>
  <si>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</si>
  <si>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</si>
  <si>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</si>
  <si>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</si>
  <si>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</si>
  <si>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</si>
  <si>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</si>
  <si>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</si>
  <si>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</si>
  <si>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</si>
  <si>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</si>
  <si>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</si>
  <si>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</si>
  <si>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</si>
  <si>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</si>
  <si>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</si>
  <si>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</si>
  <si>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</si>
  <si>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</si>
  <si>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</si>
  <si>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</si>
  <si>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</si>
  <si>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</si>
  <si>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</si>
  <si>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</si>
  <si>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</si>
  <si>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</si>
  <si>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</si>
  <si>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</si>
  <si>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</si>
  <si>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</si>
  <si>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</si>
  <si>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</si>
  <si>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</si>
  <si>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</si>
  <si>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</si>
  <si>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</si>
  <si>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</si>
  <si>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</si>
  <si>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</si>
  <si>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</si>
  <si>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</si>
  <si>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</si>
  <si>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</si>
  <si>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</si>
  <si>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</si>
  <si>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</si>
  <si>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</si>
  <si>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</si>
  <si>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</si>
  <si>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</si>
  <si>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</si>
  <si>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</si>
  <si>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</si>
  <si>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</si>
  <si>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</si>
  <si>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</si>
  <si>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</si>
  <si>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</si>
  <si>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</si>
  <si>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</si>
  <si>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</si>
  <si>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</si>
  <si>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</si>
  <si>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</si>
  <si>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</si>
  <si>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</si>
  <si>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</si>
  <si>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</si>
  <si>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</si>
  <si>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</si>
  <si>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</si>
  <si>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</si>
  <si>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</si>
  <si>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</si>
  <si>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</si>
  <si>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</si>
  <si>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</si>
  <si>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</si>
  <si>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</si>
  <si>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</si>
  <si>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</si>
  <si>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</si>
  <si>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</si>
  <si>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</si>
  <si>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</si>
  <si>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</si>
  <si>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</si>
  <si>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</si>
  <si>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</si>
  <si>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</si>
  <si>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</si>
  <si>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</si>
  <si>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</si>
  <si>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</si>
  <si>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</si>
  <si>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</si>
  <si>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</si>
  <si>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</si>
  <si>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</si>
  <si>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</si>
  <si>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</si>
  <si>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</si>
  <si>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</si>
  <si>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</si>
  <si>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</si>
  <si>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</si>
  <si>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</si>
  <si>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</si>
  <si>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</si>
  <si>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</si>
  <si>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</si>
  <si>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</si>
  <si>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</si>
  <si>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</si>
  <si>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</si>
  <si>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</si>
  <si>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</si>
  <si>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</si>
  <si>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</si>
  <si>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</si>
  <si>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</si>
  <si>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</si>
  <si>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</si>
  <si>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</si>
  <si>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</si>
  <si>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</si>
  <si>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</si>
  <si>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</si>
  <si>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</si>
  <si>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</si>
  <si>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</si>
  <si>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</si>
  <si>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</si>
  <si>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</si>
  <si>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</si>
  <si>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</si>
  <si>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</si>
  <si>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</si>
  <si>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</si>
  <si>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</si>
  <si>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</si>
  <si>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</si>
  <si>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</si>
  <si>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</si>
  <si>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</si>
  <si>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</si>
  <si>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</si>
  <si>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</si>
  <si>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</si>
  <si>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</si>
  <si>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</si>
  <si>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</si>
  <si>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</si>
  <si>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</si>
  <si>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</si>
  <si>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</si>
  <si>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</si>
  <si>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</si>
  <si>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</si>
  <si>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</si>
  <si>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</si>
  <si>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</si>
  <si>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</si>
  <si>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</si>
  <si>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</si>
  <si>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</si>
  <si>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</si>
  <si>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</si>
  <si>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</si>
  <si>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</si>
  <si>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</si>
  <si>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</si>
  <si>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</si>
  <si>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</si>
  <si>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</si>
  <si>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</si>
  <si>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</si>
  <si>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</si>
  <si>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</si>
  <si>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</si>
  <si>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</si>
  <si>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</si>
  <si>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</si>
  <si>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</si>
  <si>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</si>
  <si>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</si>
  <si>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</si>
  <si>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</si>
  <si>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</si>
  <si>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</si>
  <si>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</si>
  <si>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</si>
  <si>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</si>
  <si>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</si>
  <si>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</si>
  <si>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</si>
  <si>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</si>
  <si>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</si>
  <si>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</si>
  <si>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</si>
  <si>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</si>
  <si>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</si>
  <si>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</si>
  <si>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</si>
  <si>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</si>
  <si>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</si>
  <si>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</si>
  <si>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</si>
  <si>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</si>
  <si>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</si>
  <si>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</si>
  <si>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</si>
  <si>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</si>
  <si>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</si>
  <si>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</si>
  <si>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</si>
  <si>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</si>
  <si>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</si>
  <si>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</si>
  <si>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</si>
  <si>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</si>
  <si>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</si>
  <si>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</si>
  <si>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</si>
  <si>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</si>
  <si>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</si>
  <si>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</si>
  <si>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</si>
  <si>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</si>
  <si>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</si>
  <si>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</si>
  <si>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</si>
  <si>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</si>
  <si>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</si>
  <si>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</si>
  <si>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</si>
  <si>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</si>
  <si>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</si>
  <si>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</si>
  <si>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</si>
  <si>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</si>
  <si>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</si>
  <si>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</si>
  <si>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</si>
  <si>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</si>
  <si>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</si>
  <si>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</si>
  <si>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</si>
  <si>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</si>
  <si>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</si>
  <si>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</si>
  <si>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</si>
  <si>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</si>
  <si>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</si>
  <si>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</si>
  <si>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</si>
  <si>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</si>
  <si>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</si>
  <si>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</si>
  <si>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</si>
  <si>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</si>
  <si>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</si>
  <si>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</si>
  <si>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</si>
  <si>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</si>
  <si>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</si>
  <si>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</si>
  <si>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</si>
  <si>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</si>
  <si>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</si>
  <si>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</si>
  <si>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</si>
  <si>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</si>
  <si>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</si>
  <si>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</si>
  <si>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</si>
  <si>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</si>
  <si>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</si>
  <si>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</si>
  <si>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</si>
  <si>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</si>
  <si>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</si>
  <si>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</si>
  <si>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</si>
  <si>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</si>
  <si>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</si>
  <si>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</si>
  <si>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</si>
  <si>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</si>
  <si>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</si>
  <si>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</si>
  <si>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</si>
  <si>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</si>
  <si>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</si>
  <si>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</si>
  <si>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</si>
  <si>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</si>
  <si>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</si>
  <si>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</si>
  <si>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</si>
  <si>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</si>
  <si>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</si>
  <si>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</si>
  <si>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</si>
  <si>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</si>
  <si>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</si>
  <si>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</si>
  <si>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</si>
  <si>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</si>
  <si>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</si>
  <si>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</si>
  <si>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</si>
  <si>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</si>
  <si>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</si>
  <si>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</si>
  <si>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</si>
  <si>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</si>
  <si>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</si>
  <si>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</si>
  <si>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</si>
  <si>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</si>
  <si>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</si>
  <si>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</si>
  <si>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</si>
  <si>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</si>
  <si>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</si>
  <si>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</si>
  <si>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</si>
  <si>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</si>
  <si>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</si>
  <si>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</si>
  <si>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</si>
  <si>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</si>
  <si>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</si>
  <si>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</si>
  <si>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</si>
  <si>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</si>
  <si>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</si>
  <si>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</si>
  <si>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</si>
  <si>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</si>
  <si>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</si>
  <si>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</si>
  <si>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</si>
  <si>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</si>
  <si>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</si>
  <si>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</si>
  <si>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</si>
  <si>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</si>
  <si>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</si>
  <si>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</si>
  <si>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</si>
  <si>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</si>
  <si>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</si>
  <si>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</si>
  <si>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</si>
  <si>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</si>
  <si>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</si>
  <si>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</si>
  <si>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</si>
  <si>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</si>
  <si>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</si>
  <si>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</si>
  <si>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</si>
  <si>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</si>
  <si>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</si>
  <si>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</si>
  <si>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</si>
  <si>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</si>
  <si>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</si>
  <si>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</si>
  <si>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</si>
  <si>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</si>
  <si>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</si>
  <si>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</si>
  <si>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</si>
  <si>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</si>
  <si>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</si>
  <si>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</si>
  <si>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</si>
  <si>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</si>
  <si>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</si>
  <si>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</si>
  <si>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</si>
  <si>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</si>
  <si>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</si>
  <si>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</si>
  <si>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</si>
  <si>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</si>
  <si>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</si>
  <si>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</si>
  <si>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</si>
  <si>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</si>
  <si>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</si>
  <si>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</si>
  <si>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</si>
  <si>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</si>
  <si>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</si>
  <si>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</si>
  <si>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</si>
  <si>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</si>
  <si>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</si>
  <si>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</si>
  <si>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</si>
  <si>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</si>
  <si>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</si>
  <si>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</si>
  <si>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</si>
  <si>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</si>
  <si>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</si>
  <si>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</si>
  <si>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</si>
  <si>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</si>
  <si>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</si>
  <si>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</si>
  <si>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</si>
  <si>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</si>
  <si>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</si>
  <si>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</si>
  <si>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</si>
  <si>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</si>
  <si>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</si>
  <si>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</si>
  <si>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</si>
  <si>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</si>
  <si>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</si>
  <si>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</si>
  <si>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</si>
  <si>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</si>
  <si>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</si>
  <si>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</si>
  <si>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</si>
  <si>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</si>
  <si>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</si>
  <si>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</si>
  <si>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</si>
  <si>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</si>
  <si>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</si>
  <si>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</si>
  <si>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</si>
  <si>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</si>
  <si>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</si>
  <si>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</si>
  <si>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</si>
  <si>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</si>
  <si>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</si>
  <si>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</si>
  <si>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</si>
  <si>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</si>
  <si>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</si>
  <si>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</si>
  <si>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</si>
  <si>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</si>
  <si>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</si>
  <si>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</si>
  <si>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</si>
  <si>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</si>
  <si>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</si>
  <si>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</si>
  <si>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</si>
  <si>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</si>
  <si>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</si>
  <si>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</si>
  <si>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</si>
  <si>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</si>
  <si>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</si>
  <si>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</si>
  <si>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</si>
  <si>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</si>
  <si>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</si>
  <si>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</si>
  <si>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</si>
  <si>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</si>
  <si>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</si>
  <si>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</si>
  <si>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</si>
  <si>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</si>
  <si>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</si>
  <si>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</si>
  <si>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</si>
  <si>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</si>
  <si>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</si>
  <si>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</si>
  <si>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</si>
  <si>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</si>
  <si>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</si>
  <si>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</si>
  <si>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</si>
  <si>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</si>
  <si>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</si>
  <si>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</si>
  <si>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</si>
  <si>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</si>
  <si>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</si>
  <si>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</si>
  <si>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</si>
  <si>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</si>
  <si>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</si>
  <si>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</si>
  <si>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</si>
  <si>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</si>
  <si>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</si>
  <si>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</si>
  <si>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</si>
  <si>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</si>
  <si>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</si>
  <si>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</si>
  <si>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</si>
  <si>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</si>
  <si>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</si>
  <si>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</si>
  <si>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</si>
  <si>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</si>
  <si>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</si>
  <si>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</si>
  <si>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</si>
  <si>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</si>
  <si>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</si>
  <si>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</si>
  <si>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</si>
  <si>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</si>
  <si>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</si>
  <si>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</si>
  <si>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</si>
  <si>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</si>
  <si>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</si>
  <si>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</si>
  <si>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</si>
  <si>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</si>
  <si>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</si>
  <si>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</si>
  <si>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</si>
  <si>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</si>
  <si>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</si>
  <si>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</si>
  <si>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</si>
  <si>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</si>
  <si>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</si>
  <si>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</si>
  <si>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</si>
  <si>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</si>
  <si>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</si>
  <si>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</si>
  <si>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</si>
  <si>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</si>
  <si>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</si>
  <si>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</si>
  <si>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</si>
  <si>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</si>
  <si>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</si>
  <si>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</si>
  <si>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</si>
  <si>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</si>
  <si>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</si>
  <si>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</si>
  <si>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</si>
  <si>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</si>
  <si>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</si>
  <si>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</si>
  <si>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</si>
  <si>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</si>
  <si>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</si>
  <si>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</si>
  <si>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</si>
  <si>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</si>
  <si>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</si>
  <si>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</si>
  <si>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</si>
  <si>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</si>
  <si>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</si>
  <si>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</si>
  <si>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</si>
  <si>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</si>
  <si>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</si>
  <si>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</si>
  <si>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</si>
  <si>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</si>
  <si>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</si>
  <si>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</si>
  <si>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</si>
  <si>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</si>
  <si>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</si>
  <si>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</si>
  <si>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</si>
  <si>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</si>
  <si>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</si>
  <si>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</si>
  <si>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</si>
  <si>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</si>
  <si>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</si>
  <si>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</si>
  <si>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</si>
  <si>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</si>
  <si>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</si>
  <si>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</si>
  <si>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</si>
  <si>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</si>
  <si>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</si>
  <si>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</si>
  <si>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</si>
  <si>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</si>
  <si>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</si>
  <si>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</si>
  <si>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</si>
  <si>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</si>
  <si>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</si>
  <si>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</si>
  <si>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</si>
  <si>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</si>
  <si>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</si>
  <si>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</si>
  <si>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</si>
  <si>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</si>
  <si>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</si>
  <si>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</si>
  <si>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</si>
  <si>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</si>
  <si>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</si>
  <si>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</si>
  <si>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</si>
  <si>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</si>
  <si>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</si>
  <si>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</si>
  <si>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</si>
  <si>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</si>
  <si>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</si>
  <si>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</si>
  <si>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</si>
  <si>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</si>
  <si>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</si>
  <si>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</si>
  <si>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</si>
  <si>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</si>
  <si>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</si>
  <si>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</si>
  <si>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</si>
  <si>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</si>
  <si>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</si>
  <si>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</si>
  <si>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</si>
  <si>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</si>
  <si>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</si>
  <si>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</si>
  <si>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</si>
  <si>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</si>
  <si>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</si>
  <si>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</si>
  <si>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</si>
  <si>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</si>
  <si>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</si>
  <si>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</si>
  <si>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</si>
  <si>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</si>
  <si>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</si>
  <si>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</si>
  <si>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</si>
  <si>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</si>
  <si>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</si>
  <si>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</si>
  <si>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</si>
  <si>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</si>
  <si>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</si>
  <si>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</si>
  <si>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</si>
  <si>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</si>
  <si>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</si>
  <si>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</si>
  <si>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</si>
  <si>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</si>
  <si>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</si>
  <si>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</si>
  <si>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</si>
  <si>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</si>
  <si>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</si>
  <si>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</si>
  <si>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</si>
  <si>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</si>
  <si>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</si>
  <si>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</si>
  <si>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</si>
  <si>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</si>
  <si>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</si>
  <si>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</si>
  <si>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</si>
  <si>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</si>
  <si>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</si>
  <si>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</si>
  <si>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</si>
  <si>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</si>
  <si>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</si>
  <si>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</si>
  <si>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</si>
  <si>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</si>
  <si>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</si>
  <si>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</si>
  <si>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</si>
  <si>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</si>
  <si>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</si>
  <si>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</si>
  <si>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</si>
  <si>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</si>
  <si>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</si>
  <si>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</si>
  <si>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</si>
  <si>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</si>
  <si>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</si>
  <si>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</si>
  <si>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</si>
  <si>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</si>
  <si>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</si>
  <si>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</si>
  <si>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</si>
  <si>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</si>
  <si>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</si>
  <si>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</si>
  <si>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</si>
  <si>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</si>
  <si>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</si>
  <si>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</si>
  <si>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</si>
  <si>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</si>
  <si>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</si>
  <si>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</si>
  <si>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</si>
  <si>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</si>
  <si>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</si>
  <si>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</si>
  <si>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</si>
  <si>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</si>
  <si>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</si>
  <si>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</si>
  <si>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</si>
  <si>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</si>
  <si>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</si>
  <si>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</si>
  <si>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</si>
  <si>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</si>
  <si>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</si>
  <si>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</si>
  <si>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</si>
  <si>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</si>
  <si>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</si>
  <si>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</si>
  <si>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</si>
  <si>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</si>
  <si>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</si>
  <si>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</si>
  <si>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</si>
  <si>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</si>
  <si>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</si>
  <si>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</si>
  <si>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</si>
  <si>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</si>
  <si>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</si>
  <si>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</si>
  <si>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</si>
  <si>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</si>
  <si>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</si>
  <si>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</si>
  <si>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</si>
  <si>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</si>
  <si>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</si>
  <si>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</si>
  <si>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</si>
  <si>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</si>
  <si>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</si>
  <si>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</si>
  <si>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</si>
  <si>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</si>
  <si>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</si>
  <si>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</si>
  <si>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</si>
  <si>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</si>
  <si>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</si>
  <si>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</si>
  <si>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</si>
  <si>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</si>
  <si>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</si>
  <si>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</si>
  <si>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</si>
  <si>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</si>
  <si>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</si>
  <si>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</si>
  <si>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</si>
  <si>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</si>
  <si>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</si>
  <si>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</si>
  <si>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</si>
  <si>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</si>
  <si>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</si>
  <si>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</si>
  <si>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</si>
  <si>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</si>
  <si>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</si>
  <si>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</si>
  <si>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</si>
  <si>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</si>
  <si>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</si>
  <si>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</si>
  <si>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</si>
  <si>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</si>
  <si>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</si>
  <si>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</si>
  <si>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</si>
  <si>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</si>
  <si>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</si>
  <si>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</si>
  <si>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</si>
  <si>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</si>
  <si>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</si>
  <si>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</si>
  <si>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</si>
  <si>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</si>
  <si>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</si>
  <si>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</si>
  <si>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</si>
  <si>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</si>
  <si>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</si>
  <si>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</si>
  <si>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</si>
  <si>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</si>
  <si>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</si>
  <si>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</si>
  <si>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</si>
  <si>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</si>
  <si>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</si>
  <si>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</si>
  <si>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</si>
  <si>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</si>
  <si>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</si>
  <si>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</si>
  <si>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</si>
  <si>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</si>
  <si>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</si>
  <si>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</si>
  <si>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</si>
  <si>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</si>
  <si>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</si>
  <si>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</si>
  <si>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</si>
  <si>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</si>
  <si>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</si>
  <si>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</si>
  <si>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</si>
  <si>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</si>
  <si>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</si>
  <si>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</si>
  <si>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</si>
  <si>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</si>
  <si>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</si>
  <si>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</si>
  <si>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</si>
  <si>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</si>
  <si>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</si>
  <si>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</si>
  <si>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</si>
  <si>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</si>
  <si>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</si>
  <si>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</si>
  <si>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</si>
  <si>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</si>
  <si>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</si>
  <si>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</si>
  <si>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</si>
  <si>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</si>
  <si>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</si>
  <si>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</si>
  <si>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</si>
  <si>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</si>
  <si>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</si>
  <si>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</si>
  <si>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</si>
  <si>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</si>
  <si>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</si>
  <si>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</si>
  <si>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</si>
  <si>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</si>
  <si>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</si>
  <si>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</si>
  <si>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</si>
  <si>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</si>
  <si>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</si>
  <si>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</si>
  <si>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</si>
  <si>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</si>
  <si>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</si>
  <si>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</si>
  <si>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</si>
  <si>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</si>
  <si>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</si>
  <si>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</si>
  <si>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</si>
  <si>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</si>
  <si>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</si>
  <si>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</si>
  <si>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</si>
  <si>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</si>
  <si>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</si>
  <si>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</si>
  <si>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</si>
  <si>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</si>
  <si>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</si>
  <si>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</si>
  <si>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</si>
  <si>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</si>
  <si>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</si>
  <si>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</si>
  <si>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</si>
  <si>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</si>
  <si>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</si>
  <si>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</si>
  <si>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</si>
  <si>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</si>
  <si>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</si>
  <si>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</si>
  <si>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</si>
  <si>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</si>
  <si>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</si>
  <si>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</si>
  <si>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</si>
  <si>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</si>
  <si>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</si>
  <si>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</si>
  <si>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</si>
  <si>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</si>
  <si>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</si>
  <si>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</si>
  <si>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</si>
  <si>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</si>
  <si>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</si>
  <si>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</si>
  <si>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</si>
  <si>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</si>
  <si>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</si>
  <si>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</si>
  <si>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</si>
  <si>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</si>
  <si>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</si>
  <si>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</si>
  <si>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</si>
  <si>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</si>
  <si>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</si>
  <si>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</si>
  <si>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</si>
  <si>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</si>
  <si>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</si>
  <si>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</si>
  <si>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</si>
  <si>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</si>
  <si>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</si>
  <si>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</si>
  <si>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</si>
  <si>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</si>
  <si>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</si>
  <si>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</si>
  <si>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</si>
  <si>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</si>
  <si>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</si>
  <si>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</si>
  <si>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</si>
  <si>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</si>
  <si>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</si>
  <si>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</si>
  <si>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</si>
  <si>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</si>
  <si>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</si>
  <si>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</si>
  <si>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</si>
  <si>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</si>
  <si>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</si>
  <si>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</si>
  <si>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</si>
  <si>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</si>
  <si>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</si>
  <si>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</si>
  <si>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</si>
  <si>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</si>
  <si>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</si>
  <si>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</si>
  <si>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</si>
  <si>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Invoice 5 qty but received only 4 qty</t>
  </si>
  <si>
    <t>Shipment Out For Delivery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</si>
  <si>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</si>
  <si>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</si>
  <si>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</si>
  <si>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</si>
  <si>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</si>
  <si>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</si>
  <si>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</si>
  <si>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</si>
  <si>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</si>
  <si>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</si>
  <si>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</si>
  <si>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</si>
  <si>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</si>
  <si>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</si>
  <si>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</si>
  <si>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</si>
  <si>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</si>
  <si>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</si>
  <si>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</si>
  <si>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</si>
  <si>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</si>
  <si>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</si>
  <si>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</si>
  <si>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</si>
  <si>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</si>
  <si>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</si>
  <si>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</si>
  <si>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</si>
  <si>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</si>
  <si>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</si>
  <si>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</si>
  <si>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</si>
  <si>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</si>
  <si>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</si>
  <si>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</si>
  <si>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</si>
  <si>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</si>
  <si>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</si>
  <si>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</si>
  <si>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</si>
  <si>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</si>
  <si>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</si>
  <si>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</si>
  <si>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</si>
  <si>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</si>
  <si>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</si>
  <si>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</si>
  <si>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</si>
  <si>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</si>
  <si>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</si>
  <si>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</si>
  <si>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</si>
  <si>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</si>
  <si>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</si>
  <si>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</si>
  <si>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</si>
  <si>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</si>
  <si>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</si>
  <si>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</si>
  <si>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</si>
  <si>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</si>
  <si>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</si>
  <si>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</si>
  <si>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</si>
  <si>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</si>
  <si>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</si>
  <si>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</si>
  <si>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</si>
  <si>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</si>
  <si>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</si>
  <si>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</si>
  <si>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</si>
  <si>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Hold</t>
  </si>
  <si>
    <t>Saturday (25-10-25)</t>
  </si>
  <si>
    <t>Monday (27-10-25)</t>
  </si>
  <si>
    <t>sample</t>
  </si>
  <si>
    <t>Porter (not received yet)</t>
  </si>
  <si>
    <t>Not Received yet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</si>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</sst>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3"/>
  <sheetViews>
    <sheetView tabSelected="1" zoomScaleNormal="100" workbookViewId="0">
      <pane ySplit="1" topLeftCell="A3506" activePane="bottomLeft" state="frozen"/>
      <selection activeCell="B16" sqref="B16"/>
      <selection pane="bottomLeft" activeCell="A3507" sqref="A3507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5297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5250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5251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5252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5253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5284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5285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5286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5298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5299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5254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5287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5288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5269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5270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5271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5272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5273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5289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5290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5291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5292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5293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5294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5295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5300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5307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5274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5275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5296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5292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5258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5257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5259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5255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5256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5301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5302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5303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5304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5305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5276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5308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5309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5277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5281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5282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5283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5279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5260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5261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5262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5263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5264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5278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5310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5276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5296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5288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5285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5284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5266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5265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5306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5286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5278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1146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5233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5280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5267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5268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5236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5236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5175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5170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5171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5177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5176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5177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5176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5177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5176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5177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5176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5177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5176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5177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5176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5177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5176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5172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5165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5166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5166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5173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5163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5164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5236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5236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5236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5233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5236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5167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5167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5236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5236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5174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/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 t="str">
        <f t="shared" ref="X3471:X3540" si="615">IF(OR(R3471 = "PRIYANKA MADAM", R3471 = "DEEPAK", R3471 = "PORTER"),N3471,"")</f>
        <v/>
      </c>
      <c r="Y3471" s="23" t="str">
        <f t="shared" ref="Y3471:Y3477" si="616">IF(X3471="", "", X3471-N3471)</f>
        <v/>
      </c>
      <c r="Z3471" s="23" t="str">
        <f t="shared" ref="Z3471:Z3477" si="617">IF(N3471="", "", TEXT(N3471, "dddd"))</f>
        <v>Wednesday</v>
      </c>
      <c r="AA3471" s="23" t="str">
        <f t="shared" ref="AA3471:AA3477" si="618">IF(X3471="", "", TEXT(X3471, "dddd"))</f>
        <v/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5168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6"/>
        <v>1</v>
      </c>
      <c r="Z3472" s="23" t="str">
        <f t="shared" si="617"/>
        <v>Wednesday</v>
      </c>
      <c r="AA3472" s="23" t="str">
        <f t="shared" si="618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5168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6"/>
        <v>1</v>
      </c>
      <c r="Z3473" s="23" t="str">
        <f t="shared" si="617"/>
        <v>Wednesday</v>
      </c>
      <c r="AA3473" s="23" t="str">
        <f t="shared" si="618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5169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6"/>
        <v>1</v>
      </c>
      <c r="Z3474" s="23" t="str">
        <f t="shared" si="617"/>
        <v>Wednesday</v>
      </c>
      <c r="AA3474" s="23" t="str">
        <f t="shared" si="618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5169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6"/>
        <v>1</v>
      </c>
      <c r="Z3475" s="23" t="str">
        <f t="shared" si="617"/>
        <v>Wednesday</v>
      </c>
      <c r="AA3475" s="23" t="str">
        <f t="shared" si="618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5169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6"/>
        <v>1</v>
      </c>
      <c r="Z3476" s="23" t="str">
        <f t="shared" si="617"/>
        <v>Wednesday</v>
      </c>
      <c r="AA3476" s="23" t="str">
        <f t="shared" si="618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5169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6"/>
        <v>1</v>
      </c>
      <c r="Z3477" s="23" t="str">
        <f t="shared" si="617"/>
        <v>Wednesday</v>
      </c>
      <c r="AA3477" s="23" t="str">
        <f t="shared" si="618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10" si="619">IF(AB3478="DOLLAR",E3478*88,E3478)</f>
        <v>7268.7999999999993</v>
      </c>
      <c r="G3478" s="52">
        <f t="shared" ref="G3478:G3507" si="620">F3478*J3478</f>
        <v>29075.199999999997</v>
      </c>
      <c r="H3478" s="23">
        <v>741100</v>
      </c>
      <c r="I3478" s="23" t="s">
        <v>5134</v>
      </c>
      <c r="J3478" s="23">
        <v>4</v>
      </c>
      <c r="K3478" s="23"/>
      <c r="L3478" s="23">
        <f t="shared" si="614"/>
        <v>4</v>
      </c>
      <c r="M3478" s="23"/>
      <c r="N3478" s="32"/>
      <c r="O3478" s="52"/>
      <c r="P3478" s="23" t="s">
        <v>4860</v>
      </c>
      <c r="Q3478" s="23"/>
      <c r="R3478" s="23"/>
      <c r="S3478" s="3">
        <v>4</v>
      </c>
      <c r="T3478" s="39" t="s">
        <v>5161</v>
      </c>
      <c r="U3478" s="23" t="s">
        <v>18</v>
      </c>
      <c r="V3478" s="23" t="str">
        <f>VLOOKUP(P3478,'Customer List'!B:C,2,)</f>
        <v>Banglore</v>
      </c>
      <c r="W3478" s="40" t="s">
        <v>5235</v>
      </c>
      <c r="X3478" s="32" t="str">
        <f t="shared" si="615"/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/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9"/>
        <v>7268.7999999999993</v>
      </c>
      <c r="G3479" s="52">
        <f t="shared" si="620"/>
        <v>29075.199999999997</v>
      </c>
      <c r="H3479" s="23">
        <v>741116</v>
      </c>
      <c r="I3479" s="23" t="s">
        <v>5135</v>
      </c>
      <c r="J3479" s="23">
        <v>4</v>
      </c>
      <c r="K3479" s="23"/>
      <c r="L3479" s="23">
        <f t="shared" si="614"/>
        <v>4</v>
      </c>
      <c r="M3479" s="23"/>
      <c r="N3479" s="32"/>
      <c r="O3479" s="52"/>
      <c r="P3479" s="23" t="s">
        <v>4860</v>
      </c>
      <c r="Q3479" s="23"/>
      <c r="R3479" s="23"/>
      <c r="S3479" s="3">
        <v>4</v>
      </c>
      <c r="T3479" s="39" t="s">
        <v>5161</v>
      </c>
      <c r="U3479" s="23" t="s">
        <v>18</v>
      </c>
      <c r="V3479" s="23" t="str">
        <f>VLOOKUP(P3479,'Customer List'!B:C,2,)</f>
        <v>Banglore</v>
      </c>
      <c r="W3479" s="40" t="s">
        <v>5235</v>
      </c>
      <c r="X3479" s="32" t="str">
        <f t="shared" si="615"/>
        <v/>
      </c>
      <c r="Y3479" s="23" t="str">
        <f t="shared" si="621"/>
        <v/>
      </c>
      <c r="Z3479" s="23" t="str">
        <f t="shared" si="622"/>
        <v/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9"/>
        <v>7268.7999999999993</v>
      </c>
      <c r="G3480" s="52">
        <f t="shared" si="620"/>
        <v>29075.199999999997</v>
      </c>
      <c r="H3480" s="23">
        <v>741104</v>
      </c>
      <c r="I3480" s="23" t="s">
        <v>5136</v>
      </c>
      <c r="J3480" s="23">
        <v>4</v>
      </c>
      <c r="K3480" s="23"/>
      <c r="L3480" s="23">
        <f t="shared" si="614"/>
        <v>4</v>
      </c>
      <c r="M3480" s="23"/>
      <c r="N3480" s="32"/>
      <c r="O3480" s="52"/>
      <c r="P3480" s="23" t="s">
        <v>4860</v>
      </c>
      <c r="Q3480" s="23"/>
      <c r="R3480" s="23"/>
      <c r="S3480" s="3">
        <v>4</v>
      </c>
      <c r="T3480" s="39" t="s">
        <v>5161</v>
      </c>
      <c r="U3480" s="23" t="s">
        <v>18</v>
      </c>
      <c r="V3480" s="23" t="str">
        <f>VLOOKUP(P3480,'Customer List'!B:C,2,)</f>
        <v>Banglore</v>
      </c>
      <c r="W3480" s="40" t="s">
        <v>5235</v>
      </c>
      <c r="X3480" s="32" t="str">
        <f t="shared" si="615"/>
        <v/>
      </c>
      <c r="Y3480" s="23" t="str">
        <f t="shared" si="621"/>
        <v/>
      </c>
      <c r="Z3480" s="23" t="str">
        <f t="shared" si="622"/>
        <v/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9"/>
        <v>7268.7999999999993</v>
      </c>
      <c r="G3481" s="52">
        <f t="shared" si="620"/>
        <v>29075.199999999997</v>
      </c>
      <c r="H3481" s="23">
        <v>741108</v>
      </c>
      <c r="I3481" s="23" t="s">
        <v>5137</v>
      </c>
      <c r="J3481" s="23">
        <v>4</v>
      </c>
      <c r="K3481" s="23"/>
      <c r="L3481" s="23">
        <f t="shared" si="614"/>
        <v>4</v>
      </c>
      <c r="M3481" s="23"/>
      <c r="N3481" s="32"/>
      <c r="O3481" s="52"/>
      <c r="P3481" s="23" t="s">
        <v>4860</v>
      </c>
      <c r="Q3481" s="23"/>
      <c r="R3481" s="23"/>
      <c r="S3481" s="3">
        <v>4</v>
      </c>
      <c r="T3481" s="39" t="s">
        <v>5161</v>
      </c>
      <c r="U3481" s="23" t="s">
        <v>18</v>
      </c>
      <c r="V3481" s="23" t="str">
        <f>VLOOKUP(P3481,'Customer List'!B:C,2,)</f>
        <v>Banglore</v>
      </c>
      <c r="W3481" s="40" t="s">
        <v>5235</v>
      </c>
      <c r="X3481" s="32" t="str">
        <f t="shared" si="615"/>
        <v/>
      </c>
      <c r="Y3481" s="23" t="str">
        <f t="shared" si="621"/>
        <v/>
      </c>
      <c r="Z3481" s="23" t="str">
        <f t="shared" si="622"/>
        <v/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9"/>
        <v>7268.7999999999993</v>
      </c>
      <c r="G3482" s="52">
        <f t="shared" si="620"/>
        <v>29075.199999999997</v>
      </c>
      <c r="H3482" s="23">
        <v>741101</v>
      </c>
      <c r="I3482" s="23" t="s">
        <v>5138</v>
      </c>
      <c r="J3482" s="23">
        <v>4</v>
      </c>
      <c r="K3482" s="23"/>
      <c r="L3482" s="23">
        <f t="shared" si="614"/>
        <v>4</v>
      </c>
      <c r="M3482" s="23"/>
      <c r="N3482" s="32"/>
      <c r="O3482" s="52"/>
      <c r="P3482" s="23" t="s">
        <v>4860</v>
      </c>
      <c r="Q3482" s="23"/>
      <c r="R3482" s="23"/>
      <c r="S3482" s="3">
        <v>4</v>
      </c>
      <c r="T3482" s="39" t="s">
        <v>5161</v>
      </c>
      <c r="U3482" s="23" t="s">
        <v>18</v>
      </c>
      <c r="V3482" s="23" t="str">
        <f>VLOOKUP(P3482,'Customer List'!B:C,2,)</f>
        <v>Banglore</v>
      </c>
      <c r="W3482" s="40" t="s">
        <v>5235</v>
      </c>
      <c r="X3482" s="32" t="str">
        <f t="shared" si="615"/>
        <v/>
      </c>
      <c r="Y3482" s="23" t="str">
        <f t="shared" si="621"/>
        <v/>
      </c>
      <c r="Z3482" s="23" t="str">
        <f t="shared" si="622"/>
        <v/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9"/>
        <v>7268.7999999999993</v>
      </c>
      <c r="G3483" s="52">
        <f t="shared" si="620"/>
        <v>29075.199999999997</v>
      </c>
      <c r="H3483" s="23">
        <v>741105</v>
      </c>
      <c r="I3483" s="23" t="s">
        <v>5139</v>
      </c>
      <c r="J3483" s="23">
        <v>4</v>
      </c>
      <c r="K3483" s="23"/>
      <c r="L3483" s="23">
        <f t="shared" si="614"/>
        <v>4</v>
      </c>
      <c r="M3483" s="23"/>
      <c r="N3483" s="32"/>
      <c r="O3483" s="52"/>
      <c r="P3483" s="23" t="s">
        <v>4860</v>
      </c>
      <c r="Q3483" s="23"/>
      <c r="R3483" s="23"/>
      <c r="S3483" s="3">
        <v>4</v>
      </c>
      <c r="T3483" s="39" t="s">
        <v>5161</v>
      </c>
      <c r="U3483" s="23" t="s">
        <v>18</v>
      </c>
      <c r="V3483" s="23" t="str">
        <f>VLOOKUP(P3483,'Customer List'!B:C,2,)</f>
        <v>Banglore</v>
      </c>
      <c r="W3483" s="40" t="s">
        <v>5235</v>
      </c>
      <c r="X3483" s="32" t="str">
        <f t="shared" si="615"/>
        <v/>
      </c>
      <c r="Y3483" s="23" t="str">
        <f t="shared" si="621"/>
        <v/>
      </c>
      <c r="Z3483" s="23" t="str">
        <f t="shared" si="622"/>
        <v/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9"/>
        <v>7268.7999999999993</v>
      </c>
      <c r="G3484" s="52">
        <f t="shared" si="620"/>
        <v>29075.199999999997</v>
      </c>
      <c r="H3484" s="23">
        <v>741120</v>
      </c>
      <c r="I3484" s="23" t="s">
        <v>5140</v>
      </c>
      <c r="J3484" s="23">
        <v>4</v>
      </c>
      <c r="K3484" s="23"/>
      <c r="L3484" s="23">
        <f t="shared" si="614"/>
        <v>4</v>
      </c>
      <c r="M3484" s="23"/>
      <c r="N3484" s="32"/>
      <c r="O3484" s="52"/>
      <c r="P3484" s="23" t="s">
        <v>4860</v>
      </c>
      <c r="Q3484" s="23"/>
      <c r="R3484" s="23"/>
      <c r="S3484" s="3">
        <v>4</v>
      </c>
      <c r="T3484" s="39" t="s">
        <v>5161</v>
      </c>
      <c r="U3484" s="23" t="s">
        <v>18</v>
      </c>
      <c r="V3484" s="23" t="str">
        <f>VLOOKUP(P3484,'Customer List'!B:C,2,)</f>
        <v>Banglore</v>
      </c>
      <c r="W3484" s="40" t="s">
        <v>5235</v>
      </c>
      <c r="X3484" s="32" t="str">
        <f t="shared" si="615"/>
        <v/>
      </c>
      <c r="Y3484" s="23" t="str">
        <f t="shared" si="621"/>
        <v/>
      </c>
      <c r="Z3484" s="23" t="str">
        <f t="shared" si="622"/>
        <v/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9"/>
        <v>7268.7999999999993</v>
      </c>
      <c r="G3485" s="52">
        <f t="shared" si="620"/>
        <v>29075.199999999997</v>
      </c>
      <c r="H3485" s="23">
        <v>741114</v>
      </c>
      <c r="I3485" s="23" t="s">
        <v>5141</v>
      </c>
      <c r="J3485" s="23">
        <v>4</v>
      </c>
      <c r="K3485" s="23"/>
      <c r="L3485" s="23">
        <f t="shared" si="614"/>
        <v>4</v>
      </c>
      <c r="M3485" s="23"/>
      <c r="N3485" s="32"/>
      <c r="O3485" s="52"/>
      <c r="P3485" s="23" t="s">
        <v>4860</v>
      </c>
      <c r="Q3485" s="23"/>
      <c r="R3485" s="23"/>
      <c r="S3485" s="3">
        <v>4</v>
      </c>
      <c r="T3485" s="39" t="s">
        <v>5161</v>
      </c>
      <c r="U3485" s="23" t="s">
        <v>18</v>
      </c>
      <c r="V3485" s="23" t="str">
        <f>VLOOKUP(P3485,'Customer List'!B:C,2,)</f>
        <v>Banglore</v>
      </c>
      <c r="W3485" s="40" t="s">
        <v>5235</v>
      </c>
      <c r="X3485" s="32" t="str">
        <f t="shared" si="615"/>
        <v/>
      </c>
      <c r="Y3485" s="23" t="str">
        <f t="shared" si="621"/>
        <v/>
      </c>
      <c r="Z3485" s="23" t="str">
        <f t="shared" si="622"/>
        <v/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9"/>
        <v>3634.3999999999996</v>
      </c>
      <c r="G3486" s="52">
        <f t="shared" si="620"/>
        <v>14537.599999999999</v>
      </c>
      <c r="H3486" s="23">
        <v>741095</v>
      </c>
      <c r="I3486" s="23" t="s">
        <v>5142</v>
      </c>
      <c r="J3486" s="23">
        <v>4</v>
      </c>
      <c r="K3486" s="23"/>
      <c r="L3486" s="23">
        <f t="shared" si="614"/>
        <v>4</v>
      </c>
      <c r="M3486" s="23"/>
      <c r="N3486" s="32"/>
      <c r="O3486" s="52"/>
      <c r="P3486" s="23" t="s">
        <v>4860</v>
      </c>
      <c r="Q3486" s="23"/>
      <c r="R3486" s="23"/>
      <c r="S3486" s="3">
        <v>4</v>
      </c>
      <c r="T3486" s="39" t="s">
        <v>5161</v>
      </c>
      <c r="U3486" s="23" t="s">
        <v>18</v>
      </c>
      <c r="V3486" s="23" t="str">
        <f>VLOOKUP(P3486,'Customer List'!B:C,2,)</f>
        <v>Banglore</v>
      </c>
      <c r="W3486" s="40" t="s">
        <v>5235</v>
      </c>
      <c r="X3486" s="32" t="str">
        <f t="shared" si="615"/>
        <v/>
      </c>
      <c r="Y3486" s="23" t="str">
        <f t="shared" si="621"/>
        <v/>
      </c>
      <c r="Z3486" s="23" t="str">
        <f t="shared" si="622"/>
        <v/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9"/>
        <v>18110.400000000001</v>
      </c>
      <c r="G3487" s="52">
        <f t="shared" si="620"/>
        <v>72441.600000000006</v>
      </c>
      <c r="H3487" s="23">
        <v>741094</v>
      </c>
      <c r="I3487" s="23" t="s">
        <v>5143</v>
      </c>
      <c r="J3487" s="23">
        <v>4</v>
      </c>
      <c r="K3487" s="23"/>
      <c r="L3487" s="23">
        <f t="shared" si="614"/>
        <v>4</v>
      </c>
      <c r="M3487" s="23"/>
      <c r="N3487" s="32"/>
      <c r="O3487" s="52"/>
      <c r="P3487" s="23" t="s">
        <v>4860</v>
      </c>
      <c r="Q3487" s="23"/>
      <c r="R3487" s="23"/>
      <c r="S3487" s="3">
        <v>4</v>
      </c>
      <c r="T3487" s="39" t="s">
        <v>5161</v>
      </c>
      <c r="U3487" s="23" t="s">
        <v>18</v>
      </c>
      <c r="V3487" s="23" t="str">
        <f>VLOOKUP(P3487,'Customer List'!B:C,2,)</f>
        <v>Banglore</v>
      </c>
      <c r="W3487" s="40" t="s">
        <v>5235</v>
      </c>
      <c r="X3487" s="32" t="str">
        <f t="shared" si="615"/>
        <v/>
      </c>
      <c r="Y3487" s="23" t="str">
        <f t="shared" si="621"/>
        <v/>
      </c>
      <c r="Z3487" s="23" t="str">
        <f t="shared" si="622"/>
        <v/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9"/>
        <v>7268.7999999999993</v>
      </c>
      <c r="G3488" s="52">
        <f t="shared" si="620"/>
        <v>29075.199999999997</v>
      </c>
      <c r="H3488" s="23">
        <v>741110</v>
      </c>
      <c r="I3488" s="23" t="s">
        <v>5144</v>
      </c>
      <c r="J3488" s="23">
        <v>4</v>
      </c>
      <c r="K3488" s="23"/>
      <c r="L3488" s="23">
        <f t="shared" si="614"/>
        <v>4</v>
      </c>
      <c r="M3488" s="23"/>
      <c r="N3488" s="32"/>
      <c r="O3488" s="52"/>
      <c r="P3488" s="23" t="s">
        <v>4860</v>
      </c>
      <c r="Q3488" s="23"/>
      <c r="R3488" s="23"/>
      <c r="S3488" s="3">
        <v>4</v>
      </c>
      <c r="T3488" s="39" t="s">
        <v>5161</v>
      </c>
      <c r="U3488" s="23" t="s">
        <v>18</v>
      </c>
      <c r="V3488" s="23" t="str">
        <f>VLOOKUP(P3488,'Customer List'!B:C,2,)</f>
        <v>Banglore</v>
      </c>
      <c r="W3488" s="40" t="s">
        <v>5235</v>
      </c>
      <c r="X3488" s="32" t="str">
        <f t="shared" si="615"/>
        <v/>
      </c>
      <c r="Y3488" s="23" t="str">
        <f t="shared" si="621"/>
        <v/>
      </c>
      <c r="Z3488" s="23" t="str">
        <f t="shared" si="622"/>
        <v/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9"/>
        <v>10903.2</v>
      </c>
      <c r="G3489" s="52">
        <f t="shared" si="620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5237</v>
      </c>
      <c r="X3489" s="32" t="str">
        <f t="shared" si="615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9"/>
        <v>10903.2</v>
      </c>
      <c r="G3490" s="52">
        <f t="shared" si="620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5237</v>
      </c>
      <c r="X3490" s="32" t="str">
        <f t="shared" si="615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9"/>
        <v>7268.7999999999993</v>
      </c>
      <c r="G3491" s="52">
        <f t="shared" si="620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5237</v>
      </c>
      <c r="X3491" s="32" t="str">
        <f t="shared" si="615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9"/>
        <v>3634.3999999999996</v>
      </c>
      <c r="G3492" s="52">
        <f t="shared" si="620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5237</v>
      </c>
      <c r="X3492" s="32" t="str">
        <f t="shared" si="615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9"/>
        <v>8254.4</v>
      </c>
      <c r="G3493" s="52">
        <f t="shared" si="620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5237</v>
      </c>
      <c r="X3493" s="32" t="str">
        <f t="shared" si="615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9"/>
        <v>7268.7999999999993</v>
      </c>
      <c r="G3494" s="52">
        <f t="shared" si="620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5237</v>
      </c>
      <c r="X3494" s="32" t="str">
        <f t="shared" si="615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9"/>
        <v>7268.7999999999993</v>
      </c>
      <c r="G3495" s="52">
        <f t="shared" si="620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5237</v>
      </c>
      <c r="X3495" s="32" t="str">
        <f t="shared" si="615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9"/>
        <v>7268.7999999999993</v>
      </c>
      <c r="G3496" s="52">
        <f t="shared" si="620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5237</v>
      </c>
      <c r="X3496" s="32" t="str">
        <f t="shared" si="615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9"/>
        <v>7268.7999999999993</v>
      </c>
      <c r="G3497" s="52">
        <f t="shared" si="620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5237</v>
      </c>
      <c r="X3497" s="32" t="str">
        <f t="shared" si="615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9"/>
        <v>7268.7999999999993</v>
      </c>
      <c r="G3498" s="52">
        <f t="shared" si="620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5237</v>
      </c>
      <c r="X3498" s="32" t="str">
        <f t="shared" si="615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9"/>
        <v>7268.7999999999993</v>
      </c>
      <c r="G3499" s="52">
        <f t="shared" si="620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5237</v>
      </c>
      <c r="X3499" s="32" t="str">
        <f t="shared" si="615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9"/>
        <v>7268.7999999999993</v>
      </c>
      <c r="G3500" s="52">
        <f t="shared" si="620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5237</v>
      </c>
      <c r="X3500" s="32" t="str">
        <f t="shared" si="615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9"/>
        <v>7268.7999999999993</v>
      </c>
      <c r="G3501" s="52">
        <f t="shared" si="620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5237</v>
      </c>
      <c r="X3501" s="32" t="str">
        <f t="shared" si="615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9"/>
        <v>18110.400000000001</v>
      </c>
      <c r="G3502" s="52">
        <f t="shared" si="620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5237</v>
      </c>
      <c r="X3502" s="32" t="str">
        <f t="shared" si="615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9"/>
        <v>7268.7999999999993</v>
      </c>
      <c r="G3503" s="52">
        <f t="shared" si="620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5237</v>
      </c>
      <c r="X3503" s="32" t="str">
        <f t="shared" si="615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9"/>
        <v>15065.599999999999</v>
      </c>
      <c r="G3504" s="52">
        <f t="shared" si="620"/>
        <v>15065.599999999999</v>
      </c>
      <c r="H3504" s="51" t="s">
        <v>5242</v>
      </c>
      <c r="I3504" s="23" t="s">
        <v>5246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5241</v>
      </c>
      <c r="V3504" s="23" t="str">
        <f>VLOOKUP(P3504,'Customer List'!B:C,2,)</f>
        <v>Banglore</v>
      </c>
      <c r="W3504" s="40" t="s">
        <v>5233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9"/>
        <v>27280</v>
      </c>
      <c r="G3505" s="52">
        <f t="shared" si="620"/>
        <v>27280</v>
      </c>
      <c r="H3505" s="51" t="s">
        <v>5243</v>
      </c>
      <c r="I3505" s="23" t="s">
        <v>5247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5241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9"/>
        <v>27280</v>
      </c>
      <c r="G3506" s="52">
        <f t="shared" si="620"/>
        <v>27280</v>
      </c>
      <c r="H3506" s="51" t="s">
        <v>5244</v>
      </c>
      <c r="I3506" s="23" t="s">
        <v>5248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5241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9"/>
        <v>15065.599999999999</v>
      </c>
      <c r="G3507" s="52">
        <f t="shared" si="620"/>
        <v>15065.599999999999</v>
      </c>
      <c r="H3507" s="51" t="s">
        <v>5245</v>
      </c>
      <c r="I3507" s="23" t="s">
        <v>5249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5241</v>
      </c>
      <c r="V3507" s="23" t="str">
        <f>VLOOKUP(P3507,'Customer List'!B:C,2,)</f>
        <v>Banglore</v>
      </c>
      <c r="W3507" s="40" t="s">
        <v>5233</v>
      </c>
      <c r="X3507" s="32"/>
      <c r="Y3507" s="23" t="str">
        <f t="shared" ref="Y3507:Y3510" si="626">IF(X3507="", "", X3507-N3507)</f>
        <v/>
      </c>
      <c r="Z3507" s="23" t="str">
        <f t="shared" ref="Z3507:Z3510" si="627">IF(N3507="", "", TEXT(N3507, "dddd"))</f>
        <v/>
      </c>
      <c r="AA3507" s="23" t="str">
        <f t="shared" ref="AA3507:AA3510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5313</v>
      </c>
      <c r="J3508" s="23">
        <v>1</v>
      </c>
      <c r="K3508" s="23"/>
      <c r="L3508" s="23">
        <f t="shared" si="614"/>
        <v>1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5233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5312</v>
      </c>
      <c r="I3509" s="23" t="s">
        <v>5314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5311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5233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5227</v>
      </c>
      <c r="C3510" s="32">
        <v>45941</v>
      </c>
      <c r="D3510" s="32" t="s">
        <v>5240</v>
      </c>
      <c r="E3510" s="51">
        <v>21</v>
      </c>
      <c r="F3510" s="51">
        <f t="shared" si="619"/>
        <v>1848</v>
      </c>
      <c r="G3510" s="52">
        <f t="shared" ref="G3510:G3573" si="631">F3510*J3510</f>
        <v>1848</v>
      </c>
      <c r="H3510" s="23">
        <v>100201</v>
      </c>
      <c r="I3510" s="23" t="s">
        <v>4761</v>
      </c>
      <c r="J3510" s="23">
        <v>1</v>
      </c>
      <c r="K3510" s="23">
        <f t="shared" ref="K3510:K3541" si="632">J3510</f>
        <v>1</v>
      </c>
      <c r="L3510" s="23">
        <f t="shared" si="614"/>
        <v>0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5238</v>
      </c>
      <c r="X3510" s="32" t="str">
        <f t="shared" si="615"/>
        <v/>
      </c>
      <c r="Y3510" s="23" t="str">
        <f t="shared" si="626"/>
        <v/>
      </c>
      <c r="Z3510" s="23" t="str">
        <f t="shared" si="627"/>
        <v/>
      </c>
      <c r="AA3510" s="23" t="str">
        <f t="shared" si="628"/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5227</v>
      </c>
      <c r="C3511" s="32">
        <v>45941</v>
      </c>
      <c r="D3511" s="32" t="s">
        <v>5240</v>
      </c>
      <c r="E3511" s="51">
        <v>165.9</v>
      </c>
      <c r="F3511" s="51">
        <f t="shared" ref="F3511:F3573" si="633">IF(AB3511="DOLLAR",E3511*88,E3511)</f>
        <v>14599.2</v>
      </c>
      <c r="G3511" s="52">
        <f t="shared" si="631"/>
        <v>14599.2</v>
      </c>
      <c r="H3511" s="23">
        <v>100328</v>
      </c>
      <c r="I3511" s="23" t="s">
        <v>5178</v>
      </c>
      <c r="J3511" s="23">
        <v>1</v>
      </c>
      <c r="K3511" s="23">
        <f t="shared" si="632"/>
        <v>1</v>
      </c>
      <c r="L3511" s="23">
        <f t="shared" si="614"/>
        <v>0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5233</v>
      </c>
      <c r="X3511" s="32" t="str">
        <f t="shared" si="615"/>
        <v/>
      </c>
      <c r="Y3511" s="23"/>
      <c r="Z3511" s="23" t="str">
        <f t="shared" ref="Z3511:Z3573" si="634">IF(N3511="", "", TEXT(N3511, "dddd"))</f>
        <v/>
      </c>
      <c r="AA3511" s="23" t="str">
        <f t="shared" ref="AA3511:AA3573" si="635">IF(X3511="", "", TEXT(X3511, "dddd"))</f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5227</v>
      </c>
      <c r="C3512" s="32">
        <v>45941</v>
      </c>
      <c r="D3512" s="32" t="s">
        <v>5240</v>
      </c>
      <c r="E3512" s="51">
        <v>288.75</v>
      </c>
      <c r="F3512" s="51">
        <f t="shared" si="633"/>
        <v>25410</v>
      </c>
      <c r="G3512" s="52">
        <f t="shared" si="631"/>
        <v>50820</v>
      </c>
      <c r="H3512" s="23">
        <v>100336</v>
      </c>
      <c r="I3512" s="23" t="s">
        <v>5178</v>
      </c>
      <c r="J3512" s="23">
        <v>2</v>
      </c>
      <c r="K3512" s="23">
        <f t="shared" si="632"/>
        <v>2</v>
      </c>
      <c r="L3512" s="23">
        <f t="shared" si="614"/>
        <v>0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15"/>
        <v/>
      </c>
      <c r="Y3512" s="23"/>
      <c r="Z3512" s="23" t="str">
        <f t="shared" si="634"/>
        <v/>
      </c>
      <c r="AA3512" s="23" t="str">
        <f t="shared" si="635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5227</v>
      </c>
      <c r="C3513" s="32">
        <v>45941</v>
      </c>
      <c r="D3513" s="32" t="s">
        <v>5240</v>
      </c>
      <c r="E3513" s="51">
        <v>63</v>
      </c>
      <c r="F3513" s="51">
        <f t="shared" si="633"/>
        <v>5544</v>
      </c>
      <c r="G3513" s="52">
        <f t="shared" si="631"/>
        <v>5544</v>
      </c>
      <c r="H3513" s="23">
        <v>100512</v>
      </c>
      <c r="I3513" s="23" t="s">
        <v>4772</v>
      </c>
      <c r="J3513" s="23">
        <v>1</v>
      </c>
      <c r="K3513" s="23">
        <f t="shared" si="632"/>
        <v>1</v>
      </c>
      <c r="L3513" s="23">
        <f t="shared" si="614"/>
        <v>0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5233</v>
      </c>
      <c r="X3513" s="32" t="str">
        <f t="shared" si="615"/>
        <v/>
      </c>
      <c r="Y3513" s="23"/>
      <c r="Z3513" s="23" t="str">
        <f t="shared" si="634"/>
        <v/>
      </c>
      <c r="AA3513" s="23" t="str">
        <f t="shared" si="635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5227</v>
      </c>
      <c r="C3514" s="32">
        <v>45941</v>
      </c>
      <c r="D3514" s="32" t="s">
        <v>5240</v>
      </c>
      <c r="E3514" s="51">
        <v>73.5</v>
      </c>
      <c r="F3514" s="51">
        <f t="shared" si="633"/>
        <v>6468</v>
      </c>
      <c r="G3514" s="52">
        <f t="shared" si="631"/>
        <v>12936</v>
      </c>
      <c r="H3514" s="23">
        <v>100712</v>
      </c>
      <c r="I3514" s="23" t="s">
        <v>4762</v>
      </c>
      <c r="J3514" s="23">
        <v>2</v>
      </c>
      <c r="K3514" s="23">
        <f t="shared" si="632"/>
        <v>2</v>
      </c>
      <c r="L3514" s="23">
        <f t="shared" si="614"/>
        <v>0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5233</v>
      </c>
      <c r="X3514" s="32" t="str">
        <f t="shared" si="615"/>
        <v/>
      </c>
      <c r="Y3514" s="23"/>
      <c r="Z3514" s="23" t="str">
        <f t="shared" si="634"/>
        <v/>
      </c>
      <c r="AA3514" s="23" t="str">
        <f t="shared" si="635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5227</v>
      </c>
      <c r="C3515" s="32">
        <v>45941</v>
      </c>
      <c r="D3515" s="32" t="s">
        <v>5240</v>
      </c>
      <c r="E3515" s="51">
        <v>160.30000000000001</v>
      </c>
      <c r="F3515" s="51">
        <f t="shared" si="633"/>
        <v>14106.400000000001</v>
      </c>
      <c r="G3515" s="52">
        <f t="shared" si="631"/>
        <v>14106.400000000001</v>
      </c>
      <c r="H3515" s="23">
        <v>101320</v>
      </c>
      <c r="I3515" s="23" t="s">
        <v>5179</v>
      </c>
      <c r="J3515" s="23">
        <v>1</v>
      </c>
      <c r="K3515" s="23">
        <f t="shared" si="632"/>
        <v>1</v>
      </c>
      <c r="L3515" s="23">
        <f t="shared" si="614"/>
        <v>0</v>
      </c>
      <c r="M3515" s="23"/>
      <c r="N3515" s="32"/>
      <c r="O3515" s="52"/>
      <c r="P3515" s="23" t="s">
        <v>4760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5233</v>
      </c>
      <c r="X3515" s="32" t="str">
        <f t="shared" si="615"/>
        <v/>
      </c>
      <c r="Y3515" s="23"/>
      <c r="Z3515" s="23" t="str">
        <f t="shared" si="634"/>
        <v/>
      </c>
      <c r="AA3515" s="23" t="str">
        <f t="shared" si="635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5227</v>
      </c>
      <c r="C3516" s="32">
        <v>45941</v>
      </c>
      <c r="D3516" s="32" t="s">
        <v>5240</v>
      </c>
      <c r="E3516" s="51">
        <v>158.19999999999999</v>
      </c>
      <c r="F3516" s="51">
        <f t="shared" si="633"/>
        <v>13921.599999999999</v>
      </c>
      <c r="G3516" s="52">
        <f t="shared" si="631"/>
        <v>13921.599999999999</v>
      </c>
      <c r="H3516" s="23">
        <v>102008</v>
      </c>
      <c r="I3516" s="23" t="s">
        <v>5180</v>
      </c>
      <c r="J3516" s="23">
        <v>1</v>
      </c>
      <c r="K3516" s="23">
        <f t="shared" si="632"/>
        <v>1</v>
      </c>
      <c r="L3516" s="23">
        <f t="shared" si="614"/>
        <v>0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5233</v>
      </c>
      <c r="X3516" s="32" t="str">
        <f t="shared" si="615"/>
        <v/>
      </c>
      <c r="Y3516" s="23"/>
      <c r="Z3516" s="23" t="str">
        <f t="shared" si="634"/>
        <v/>
      </c>
      <c r="AA3516" s="23" t="str">
        <f t="shared" si="635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5227</v>
      </c>
      <c r="C3517" s="32">
        <v>45941</v>
      </c>
      <c r="D3517" s="32" t="s">
        <v>5240</v>
      </c>
      <c r="E3517" s="51">
        <v>114.8</v>
      </c>
      <c r="F3517" s="51">
        <f t="shared" si="633"/>
        <v>10102.4</v>
      </c>
      <c r="G3517" s="52">
        <f t="shared" si="631"/>
        <v>10102.4</v>
      </c>
      <c r="H3517" s="23">
        <v>102116</v>
      </c>
      <c r="I3517" s="23" t="s">
        <v>5181</v>
      </c>
      <c r="J3517" s="23">
        <v>1</v>
      </c>
      <c r="K3517" s="23">
        <f t="shared" si="632"/>
        <v>1</v>
      </c>
      <c r="L3517" s="23">
        <f t="shared" si="614"/>
        <v>0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5237</v>
      </c>
      <c r="X3517" s="32" t="str">
        <f t="shared" si="615"/>
        <v/>
      </c>
      <c r="Y3517" s="23"/>
      <c r="Z3517" s="23" t="str">
        <f t="shared" si="634"/>
        <v/>
      </c>
      <c r="AA3517" s="23" t="str">
        <f t="shared" si="635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5227</v>
      </c>
      <c r="C3518" s="32">
        <v>45941</v>
      </c>
      <c r="D3518" s="32" t="s">
        <v>5240</v>
      </c>
      <c r="E3518" s="51">
        <v>102.2</v>
      </c>
      <c r="F3518" s="51">
        <f t="shared" si="633"/>
        <v>8993.6</v>
      </c>
      <c r="G3518" s="52">
        <f t="shared" si="631"/>
        <v>8993.6</v>
      </c>
      <c r="H3518" s="23">
        <v>103008</v>
      </c>
      <c r="I3518" s="23" t="s">
        <v>5182</v>
      </c>
      <c r="J3518" s="23">
        <v>1</v>
      </c>
      <c r="K3518" s="23">
        <f t="shared" si="632"/>
        <v>1</v>
      </c>
      <c r="L3518" s="23">
        <f t="shared" si="614"/>
        <v>0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5233</v>
      </c>
      <c r="X3518" s="32" t="str">
        <f t="shared" si="615"/>
        <v/>
      </c>
      <c r="Y3518" s="23"/>
      <c r="Z3518" s="23" t="str">
        <f t="shared" si="634"/>
        <v/>
      </c>
      <c r="AA3518" s="23" t="str">
        <f t="shared" si="635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5227</v>
      </c>
      <c r="C3519" s="32">
        <v>45941</v>
      </c>
      <c r="D3519" s="32" t="s">
        <v>5240</v>
      </c>
      <c r="E3519" s="51">
        <v>25.2</v>
      </c>
      <c r="F3519" s="51">
        <f t="shared" si="633"/>
        <v>2217.6</v>
      </c>
      <c r="G3519" s="52">
        <f t="shared" si="631"/>
        <v>8870.4</v>
      </c>
      <c r="H3519" s="23">
        <v>103107</v>
      </c>
      <c r="I3519" s="23" t="s">
        <v>4765</v>
      </c>
      <c r="J3519" s="23">
        <v>4</v>
      </c>
      <c r="K3519" s="23">
        <f t="shared" si="632"/>
        <v>4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5233</v>
      </c>
      <c r="X3519" s="32" t="str">
        <f t="shared" si="615"/>
        <v/>
      </c>
      <c r="Y3519" s="23"/>
      <c r="Z3519" s="23" t="str">
        <f t="shared" si="634"/>
        <v/>
      </c>
      <c r="AA3519" s="23" t="str">
        <f t="shared" si="635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5227</v>
      </c>
      <c r="C3520" s="32">
        <v>45941</v>
      </c>
      <c r="D3520" s="32" t="s">
        <v>5240</v>
      </c>
      <c r="E3520" s="51">
        <v>181.5</v>
      </c>
      <c r="F3520" s="51">
        <f t="shared" si="633"/>
        <v>15972</v>
      </c>
      <c r="G3520" s="52">
        <f t="shared" si="631"/>
        <v>31944</v>
      </c>
      <c r="H3520" s="23">
        <v>103134</v>
      </c>
      <c r="I3520" s="23" t="s">
        <v>4765</v>
      </c>
      <c r="J3520" s="23">
        <v>2</v>
      </c>
      <c r="K3520" s="23">
        <f t="shared" si="632"/>
        <v>2</v>
      </c>
      <c r="L3520" s="23">
        <f t="shared" si="614"/>
        <v>0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5233</v>
      </c>
      <c r="X3520" s="32" t="str">
        <f t="shared" si="615"/>
        <v/>
      </c>
      <c r="Y3520" s="23"/>
      <c r="Z3520" s="23" t="str">
        <f t="shared" si="634"/>
        <v/>
      </c>
      <c r="AA3520" s="23" t="str">
        <f t="shared" si="635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5227</v>
      </c>
      <c r="C3521" s="32">
        <v>45941</v>
      </c>
      <c r="D3521" s="32" t="s">
        <v>5240</v>
      </c>
      <c r="E3521" s="51">
        <v>150.5</v>
      </c>
      <c r="F3521" s="51">
        <f t="shared" si="633"/>
        <v>13244</v>
      </c>
      <c r="G3521" s="52">
        <f t="shared" si="631"/>
        <v>26488</v>
      </c>
      <c r="H3521" s="23">
        <v>104426</v>
      </c>
      <c r="I3521" s="23" t="s">
        <v>5183</v>
      </c>
      <c r="J3521" s="23">
        <v>2</v>
      </c>
      <c r="K3521" s="23">
        <f t="shared" si="632"/>
        <v>2</v>
      </c>
      <c r="L3521" s="23">
        <f t="shared" si="614"/>
        <v>0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5233</v>
      </c>
      <c r="X3521" s="32" t="str">
        <f t="shared" si="615"/>
        <v/>
      </c>
      <c r="Y3521" s="23"/>
      <c r="Z3521" s="23" t="str">
        <f t="shared" si="634"/>
        <v/>
      </c>
      <c r="AA3521" s="23" t="str">
        <f t="shared" si="635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5227</v>
      </c>
      <c r="C3522" s="32">
        <v>45941</v>
      </c>
      <c r="D3522" s="32" t="s">
        <v>5240</v>
      </c>
      <c r="E3522" s="51">
        <v>133</v>
      </c>
      <c r="F3522" s="51">
        <f t="shared" si="633"/>
        <v>11704</v>
      </c>
      <c r="G3522" s="52">
        <f t="shared" si="631"/>
        <v>23408</v>
      </c>
      <c r="H3522" s="23">
        <v>104512</v>
      </c>
      <c r="I3522" s="23" t="s">
        <v>5184</v>
      </c>
      <c r="J3522" s="23">
        <v>2</v>
      </c>
      <c r="K3522" s="23">
        <f t="shared" si="632"/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5233</v>
      </c>
      <c r="X3522" s="32" t="str">
        <f t="shared" si="615"/>
        <v/>
      </c>
      <c r="Y3522" s="23"/>
      <c r="Z3522" s="23" t="str">
        <f t="shared" si="634"/>
        <v/>
      </c>
      <c r="AA3522" s="23" t="str">
        <f t="shared" si="635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5227</v>
      </c>
      <c r="C3523" s="32">
        <v>45941</v>
      </c>
      <c r="D3523" s="32" t="s">
        <v>5240</v>
      </c>
      <c r="E3523" s="51">
        <v>196</v>
      </c>
      <c r="F3523" s="51">
        <f t="shared" si="633"/>
        <v>17248</v>
      </c>
      <c r="G3523" s="52">
        <f t="shared" si="631"/>
        <v>17248</v>
      </c>
      <c r="H3523" s="23">
        <v>105006</v>
      </c>
      <c r="I3523" s="23" t="s">
        <v>4767</v>
      </c>
      <c r="J3523" s="23">
        <v>1</v>
      </c>
      <c r="K3523" s="23">
        <f t="shared" si="632"/>
        <v>1</v>
      </c>
      <c r="L3523" s="23">
        <f t="shared" si="614"/>
        <v>0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15"/>
        <v/>
      </c>
      <c r="Y3523" s="23"/>
      <c r="Z3523" s="23" t="str">
        <f t="shared" si="634"/>
        <v/>
      </c>
      <c r="AA3523" s="23" t="str">
        <f t="shared" si="635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5227</v>
      </c>
      <c r="C3524" s="32">
        <v>45941</v>
      </c>
      <c r="D3524" s="32" t="s">
        <v>5240</v>
      </c>
      <c r="E3524" s="51">
        <v>147.69999999999999</v>
      </c>
      <c r="F3524" s="51">
        <f t="shared" si="633"/>
        <v>12997.599999999999</v>
      </c>
      <c r="G3524" s="52">
        <f t="shared" si="631"/>
        <v>25995.199999999997</v>
      </c>
      <c r="H3524" s="23">
        <v>105814</v>
      </c>
      <c r="I3524" s="23" t="s">
        <v>4768</v>
      </c>
      <c r="J3524" s="23">
        <v>2</v>
      </c>
      <c r="K3524" s="23">
        <f t="shared" si="632"/>
        <v>2</v>
      </c>
      <c r="L3524" s="23">
        <f t="shared" si="614"/>
        <v>0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5233</v>
      </c>
      <c r="X3524" s="32" t="str">
        <f t="shared" si="615"/>
        <v/>
      </c>
      <c r="Y3524" s="23"/>
      <c r="Z3524" s="23" t="str">
        <f t="shared" si="634"/>
        <v/>
      </c>
      <c r="AA3524" s="23" t="str">
        <f t="shared" si="635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5227</v>
      </c>
      <c r="C3525" s="32">
        <v>45941</v>
      </c>
      <c r="D3525" s="32" t="s">
        <v>5240</v>
      </c>
      <c r="E3525" s="51">
        <v>204.75</v>
      </c>
      <c r="F3525" s="51">
        <f t="shared" si="633"/>
        <v>18018</v>
      </c>
      <c r="G3525" s="52">
        <f t="shared" si="631"/>
        <v>36036</v>
      </c>
      <c r="H3525" s="23">
        <v>107641</v>
      </c>
      <c r="I3525" s="23" t="s">
        <v>4769</v>
      </c>
      <c r="J3525" s="23">
        <v>2</v>
      </c>
      <c r="K3525" s="23">
        <f t="shared" si="632"/>
        <v>2</v>
      </c>
      <c r="L3525" s="23">
        <f t="shared" si="614"/>
        <v>0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15"/>
        <v/>
      </c>
      <c r="Y3525" s="23"/>
      <c r="Z3525" s="23" t="str">
        <f t="shared" si="634"/>
        <v/>
      </c>
      <c r="AA3525" s="23" t="str">
        <f t="shared" si="635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5227</v>
      </c>
      <c r="C3526" s="32">
        <v>45941</v>
      </c>
      <c r="D3526" s="32" t="s">
        <v>5240</v>
      </c>
      <c r="E3526" s="51">
        <v>214.5</v>
      </c>
      <c r="F3526" s="51">
        <f t="shared" si="633"/>
        <v>18876</v>
      </c>
      <c r="G3526" s="52">
        <f t="shared" si="631"/>
        <v>37752</v>
      </c>
      <c r="H3526" s="23">
        <v>115555</v>
      </c>
      <c r="I3526" s="23" t="s">
        <v>5185</v>
      </c>
      <c r="J3526" s="23">
        <v>2</v>
      </c>
      <c r="K3526" s="23">
        <f t="shared" si="632"/>
        <v>2</v>
      </c>
      <c r="L3526" s="23">
        <f t="shared" si="614"/>
        <v>0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5233</v>
      </c>
      <c r="X3526" s="32" t="str">
        <f t="shared" si="615"/>
        <v/>
      </c>
      <c r="Y3526" s="23"/>
      <c r="Z3526" s="23" t="str">
        <f t="shared" si="634"/>
        <v/>
      </c>
      <c r="AA3526" s="23" t="str">
        <f t="shared" si="635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5227</v>
      </c>
      <c r="C3527" s="32">
        <v>45941</v>
      </c>
      <c r="D3527" s="32" t="s">
        <v>5240</v>
      </c>
      <c r="E3527" s="51">
        <v>160.30000000000001</v>
      </c>
      <c r="F3527" s="51">
        <f t="shared" si="633"/>
        <v>14106.400000000001</v>
      </c>
      <c r="G3527" s="52">
        <f t="shared" si="631"/>
        <v>14106.400000000001</v>
      </c>
      <c r="H3527" s="23">
        <v>116008</v>
      </c>
      <c r="I3527" s="23" t="s">
        <v>4772</v>
      </c>
      <c r="J3527" s="23">
        <v>1</v>
      </c>
      <c r="K3527" s="23">
        <f t="shared" si="632"/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5233</v>
      </c>
      <c r="X3527" s="32" t="str">
        <f t="shared" si="615"/>
        <v/>
      </c>
      <c r="Y3527" s="23"/>
      <c r="Z3527" s="23" t="str">
        <f t="shared" si="634"/>
        <v/>
      </c>
      <c r="AA3527" s="23" t="str">
        <f t="shared" si="635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5227</v>
      </c>
      <c r="C3528" s="32">
        <v>45941</v>
      </c>
      <c r="D3528" s="32" t="s">
        <v>5240</v>
      </c>
      <c r="E3528" s="51">
        <v>242.9</v>
      </c>
      <c r="F3528" s="51">
        <f t="shared" si="633"/>
        <v>21375.200000000001</v>
      </c>
      <c r="G3528" s="52">
        <f t="shared" si="631"/>
        <v>21375.200000000001</v>
      </c>
      <c r="H3528" s="23">
        <v>118220</v>
      </c>
      <c r="I3528" s="23" t="s">
        <v>5186</v>
      </c>
      <c r="J3528" s="23">
        <v>1</v>
      </c>
      <c r="K3528" s="23">
        <f t="shared" si="632"/>
        <v>1</v>
      </c>
      <c r="L3528" s="23">
        <f t="shared" si="614"/>
        <v>0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5233</v>
      </c>
      <c r="X3528" s="32" t="str">
        <f t="shared" si="615"/>
        <v/>
      </c>
      <c r="Y3528" s="23"/>
      <c r="Z3528" s="23" t="str">
        <f t="shared" si="634"/>
        <v/>
      </c>
      <c r="AA3528" s="23" t="str">
        <f t="shared" si="635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5227</v>
      </c>
      <c r="C3529" s="32">
        <v>45941</v>
      </c>
      <c r="D3529" s="32" t="s">
        <v>5240</v>
      </c>
      <c r="E3529" s="51">
        <v>93.8</v>
      </c>
      <c r="F3529" s="51">
        <f t="shared" si="633"/>
        <v>8254.4</v>
      </c>
      <c r="G3529" s="52">
        <f t="shared" si="631"/>
        <v>8254.4</v>
      </c>
      <c r="H3529" s="23">
        <v>119703</v>
      </c>
      <c r="I3529" s="23" t="s">
        <v>5187</v>
      </c>
      <c r="J3529" s="23">
        <v>1</v>
      </c>
      <c r="K3529" s="23">
        <f t="shared" si="632"/>
        <v>1</v>
      </c>
      <c r="L3529" s="23">
        <f t="shared" si="614"/>
        <v>0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5233</v>
      </c>
      <c r="X3529" s="32" t="str">
        <f t="shared" si="615"/>
        <v/>
      </c>
      <c r="Y3529" s="23"/>
      <c r="Z3529" s="23" t="str">
        <f t="shared" si="634"/>
        <v/>
      </c>
      <c r="AA3529" s="23" t="str">
        <f t="shared" si="635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5227</v>
      </c>
      <c r="C3530" s="32">
        <v>45941</v>
      </c>
      <c r="D3530" s="32" t="s">
        <v>5240</v>
      </c>
      <c r="E3530" s="51">
        <v>102.9</v>
      </c>
      <c r="F3530" s="51">
        <f t="shared" si="633"/>
        <v>9055.2000000000007</v>
      </c>
      <c r="G3530" s="52">
        <f t="shared" si="631"/>
        <v>9055.2000000000007</v>
      </c>
      <c r="H3530" s="23">
        <v>120205</v>
      </c>
      <c r="I3530" s="23" t="s">
        <v>5188</v>
      </c>
      <c r="J3530" s="23">
        <v>1</v>
      </c>
      <c r="K3530" s="23">
        <f t="shared" si="632"/>
        <v>1</v>
      </c>
      <c r="L3530" s="23">
        <f t="shared" si="614"/>
        <v>0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5233</v>
      </c>
      <c r="X3530" s="32" t="str">
        <f t="shared" si="615"/>
        <v/>
      </c>
      <c r="Y3530" s="23"/>
      <c r="Z3530" s="23" t="str">
        <f t="shared" si="634"/>
        <v/>
      </c>
      <c r="AA3530" s="23" t="str">
        <f t="shared" si="635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5227</v>
      </c>
      <c r="C3531" s="32">
        <v>45941</v>
      </c>
      <c r="D3531" s="32" t="s">
        <v>5240</v>
      </c>
      <c r="E3531" s="51">
        <v>212.1</v>
      </c>
      <c r="F3531" s="51">
        <f t="shared" si="633"/>
        <v>18664.8</v>
      </c>
      <c r="G3531" s="52">
        <f t="shared" si="631"/>
        <v>18664.8</v>
      </c>
      <c r="H3531" s="23">
        <v>123114</v>
      </c>
      <c r="I3531" s="23" t="s">
        <v>4775</v>
      </c>
      <c r="J3531" s="23">
        <v>1</v>
      </c>
      <c r="K3531" s="23">
        <f t="shared" si="632"/>
        <v>1</v>
      </c>
      <c r="L3531" s="23">
        <f t="shared" si="614"/>
        <v>0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5233</v>
      </c>
      <c r="X3531" s="32" t="str">
        <f t="shared" si="615"/>
        <v/>
      </c>
      <c r="Y3531" s="23"/>
      <c r="Z3531" s="23" t="str">
        <f t="shared" si="634"/>
        <v/>
      </c>
      <c r="AA3531" s="23" t="str">
        <f t="shared" si="635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5227</v>
      </c>
      <c r="C3532" s="32">
        <v>45941</v>
      </c>
      <c r="D3532" s="32" t="s">
        <v>5240</v>
      </c>
      <c r="E3532" s="51">
        <v>219</v>
      </c>
      <c r="F3532" s="51">
        <f t="shared" si="633"/>
        <v>19272</v>
      </c>
      <c r="G3532" s="52">
        <f t="shared" si="631"/>
        <v>19272</v>
      </c>
      <c r="H3532" s="23">
        <v>123173</v>
      </c>
      <c r="I3532" s="23" t="s">
        <v>4775</v>
      </c>
      <c r="J3532" s="23">
        <v>1</v>
      </c>
      <c r="K3532" s="23">
        <f t="shared" si="632"/>
        <v>1</v>
      </c>
      <c r="L3532" s="23">
        <f t="shared" si="614"/>
        <v>0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5233</v>
      </c>
      <c r="X3532" s="32" t="str">
        <f t="shared" si="615"/>
        <v/>
      </c>
      <c r="Y3532" s="23"/>
      <c r="Z3532" s="23" t="str">
        <f t="shared" si="634"/>
        <v/>
      </c>
      <c r="AA3532" s="23" t="str">
        <f t="shared" si="635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5227</v>
      </c>
      <c r="C3533" s="32">
        <v>45941</v>
      </c>
      <c r="D3533" s="32" t="s">
        <v>5240</v>
      </c>
      <c r="E3533" s="51">
        <v>193.2</v>
      </c>
      <c r="F3533" s="51">
        <f t="shared" si="633"/>
        <v>17001.599999999999</v>
      </c>
      <c r="G3533" s="52">
        <f t="shared" si="631"/>
        <v>17001.599999999999</v>
      </c>
      <c r="H3533" s="23">
        <v>125224</v>
      </c>
      <c r="I3533" s="23" t="s">
        <v>5189</v>
      </c>
      <c r="J3533" s="23">
        <v>1</v>
      </c>
      <c r="K3533" s="23">
        <f t="shared" si="632"/>
        <v>1</v>
      </c>
      <c r="L3533" s="23">
        <f t="shared" si="614"/>
        <v>0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5233</v>
      </c>
      <c r="X3533" s="32" t="str">
        <f t="shared" si="615"/>
        <v/>
      </c>
      <c r="Y3533" s="23"/>
      <c r="Z3533" s="23" t="str">
        <f t="shared" si="634"/>
        <v/>
      </c>
      <c r="AA3533" s="23" t="str">
        <f t="shared" si="635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5227</v>
      </c>
      <c r="C3534" s="32">
        <v>45941</v>
      </c>
      <c r="D3534" s="32" t="s">
        <v>5240</v>
      </c>
      <c r="E3534" s="51">
        <v>62.3</v>
      </c>
      <c r="F3534" s="51">
        <f t="shared" si="633"/>
        <v>5482.4</v>
      </c>
      <c r="G3534" s="52">
        <f t="shared" si="631"/>
        <v>5482.4</v>
      </c>
      <c r="H3534" s="23">
        <v>127605</v>
      </c>
      <c r="I3534" s="23" t="s">
        <v>5190</v>
      </c>
      <c r="J3534" s="23">
        <v>1</v>
      </c>
      <c r="K3534" s="23">
        <f t="shared" si="632"/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5233</v>
      </c>
      <c r="X3534" s="32" t="str">
        <f t="shared" si="615"/>
        <v/>
      </c>
      <c r="Y3534" s="23"/>
      <c r="Z3534" s="23" t="str">
        <f t="shared" si="634"/>
        <v/>
      </c>
      <c r="AA3534" s="23" t="str">
        <f t="shared" si="635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5227</v>
      </c>
      <c r="C3535" s="32">
        <v>45941</v>
      </c>
      <c r="D3535" s="32" t="s">
        <v>5240</v>
      </c>
      <c r="E3535" s="51">
        <v>255.5</v>
      </c>
      <c r="F3535" s="51">
        <f t="shared" si="633"/>
        <v>22484</v>
      </c>
      <c r="G3535" s="52">
        <f t="shared" si="631"/>
        <v>22484</v>
      </c>
      <c r="H3535" s="23">
        <v>135010</v>
      </c>
      <c r="I3535" s="23" t="s">
        <v>5078</v>
      </c>
      <c r="J3535" s="23">
        <v>1</v>
      </c>
      <c r="K3535" s="23">
        <f t="shared" si="632"/>
        <v>1</v>
      </c>
      <c r="L3535" s="23">
        <f t="shared" si="614"/>
        <v>0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5233</v>
      </c>
      <c r="X3535" s="32" t="str">
        <f t="shared" si="615"/>
        <v/>
      </c>
      <c r="Y3535" s="23"/>
      <c r="Z3535" s="23" t="str">
        <f t="shared" si="634"/>
        <v/>
      </c>
      <c r="AA3535" s="23" t="str">
        <f t="shared" si="635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5227</v>
      </c>
      <c r="C3536" s="32">
        <v>45941</v>
      </c>
      <c r="D3536" s="32" t="s">
        <v>5240</v>
      </c>
      <c r="E3536" s="51">
        <v>74.2</v>
      </c>
      <c r="F3536" s="51">
        <f t="shared" si="633"/>
        <v>6529.6</v>
      </c>
      <c r="G3536" s="52">
        <f t="shared" si="631"/>
        <v>6529.6</v>
      </c>
      <c r="H3536" s="23">
        <v>135213</v>
      </c>
      <c r="I3536" s="23" t="s">
        <v>5191</v>
      </c>
      <c r="J3536" s="23">
        <v>1</v>
      </c>
      <c r="K3536" s="23">
        <f t="shared" si="632"/>
        <v>1</v>
      </c>
      <c r="L3536" s="23">
        <f t="shared" si="614"/>
        <v>0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5233</v>
      </c>
      <c r="X3536" s="32" t="str">
        <f t="shared" si="615"/>
        <v/>
      </c>
      <c r="Y3536" s="23"/>
      <c r="Z3536" s="23" t="str">
        <f t="shared" si="634"/>
        <v/>
      </c>
      <c r="AA3536" s="23" t="str">
        <f t="shared" si="635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5227</v>
      </c>
      <c r="C3537" s="32">
        <v>45941</v>
      </c>
      <c r="D3537" s="32" t="s">
        <v>5240</v>
      </c>
      <c r="E3537" s="51">
        <v>78.400000000000006</v>
      </c>
      <c r="F3537" s="51">
        <f t="shared" si="633"/>
        <v>6899.2000000000007</v>
      </c>
      <c r="G3537" s="52">
        <f t="shared" si="631"/>
        <v>6899.2000000000007</v>
      </c>
      <c r="H3537" s="23">
        <v>141409</v>
      </c>
      <c r="I3537" s="23" t="s">
        <v>5192</v>
      </c>
      <c r="J3537" s="23">
        <v>1</v>
      </c>
      <c r="K3537" s="23">
        <f t="shared" si="632"/>
        <v>1</v>
      </c>
      <c r="L3537" s="23">
        <f t="shared" si="614"/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5233</v>
      </c>
      <c r="X3537" s="32" t="str">
        <f t="shared" si="615"/>
        <v/>
      </c>
      <c r="Y3537" s="23"/>
      <c r="Z3537" s="23" t="str">
        <f t="shared" si="634"/>
        <v/>
      </c>
      <c r="AA3537" s="23" t="str">
        <f t="shared" si="635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5227</v>
      </c>
      <c r="C3538" s="32">
        <v>45941</v>
      </c>
      <c r="D3538" s="32" t="s">
        <v>5240</v>
      </c>
      <c r="E3538" s="51">
        <v>259</v>
      </c>
      <c r="F3538" s="51">
        <f t="shared" si="633"/>
        <v>22792</v>
      </c>
      <c r="G3538" s="52">
        <f t="shared" si="631"/>
        <v>22792</v>
      </c>
      <c r="H3538" s="23">
        <v>141732</v>
      </c>
      <c r="I3538" s="23" t="s">
        <v>4778</v>
      </c>
      <c r="J3538" s="23">
        <v>1</v>
      </c>
      <c r="K3538" s="23">
        <f t="shared" si="632"/>
        <v>1</v>
      </c>
      <c r="L3538" s="23">
        <f t="shared" si="614"/>
        <v>0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15"/>
        <v/>
      </c>
      <c r="Y3538" s="23"/>
      <c r="Z3538" s="23" t="str">
        <f t="shared" si="634"/>
        <v/>
      </c>
      <c r="AA3538" s="23" t="str">
        <f t="shared" si="635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5227</v>
      </c>
      <c r="C3539" s="32">
        <v>45941</v>
      </c>
      <c r="D3539" s="32" t="s">
        <v>5240</v>
      </c>
      <c r="E3539" s="51">
        <v>161.25</v>
      </c>
      <c r="F3539" s="51">
        <f t="shared" si="633"/>
        <v>14190</v>
      </c>
      <c r="G3539" s="52">
        <f t="shared" si="631"/>
        <v>14190</v>
      </c>
      <c r="H3539" s="23">
        <v>145513</v>
      </c>
      <c r="I3539" s="23" t="s">
        <v>4780</v>
      </c>
      <c r="J3539" s="23">
        <v>1</v>
      </c>
      <c r="K3539" s="23">
        <f t="shared" si="632"/>
        <v>1</v>
      </c>
      <c r="L3539" s="23">
        <f t="shared" ref="L3539:L3602" si="637">J3539-K3539</f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5233</v>
      </c>
      <c r="X3539" s="32" t="str">
        <f t="shared" si="615"/>
        <v/>
      </c>
      <c r="Y3539" s="23"/>
      <c r="Z3539" s="23" t="str">
        <f t="shared" si="634"/>
        <v/>
      </c>
      <c r="AA3539" s="23" t="str">
        <f t="shared" si="635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5227</v>
      </c>
      <c r="C3540" s="32">
        <v>45941</v>
      </c>
      <c r="D3540" s="32" t="s">
        <v>5240</v>
      </c>
      <c r="E3540" s="51">
        <v>98.7</v>
      </c>
      <c r="F3540" s="51">
        <f t="shared" si="633"/>
        <v>8685.6</v>
      </c>
      <c r="G3540" s="52">
        <f t="shared" si="631"/>
        <v>8685.6</v>
      </c>
      <c r="H3540" s="23">
        <v>149303</v>
      </c>
      <c r="I3540" s="23" t="s">
        <v>5193</v>
      </c>
      <c r="J3540" s="23">
        <v>1</v>
      </c>
      <c r="K3540" s="23">
        <f t="shared" si="632"/>
        <v>1</v>
      </c>
      <c r="L3540" s="23">
        <f t="shared" si="637"/>
        <v>0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5233</v>
      </c>
      <c r="X3540" s="32" t="str">
        <f t="shared" si="615"/>
        <v/>
      </c>
      <c r="Y3540" s="23"/>
      <c r="Z3540" s="23" t="str">
        <f t="shared" si="634"/>
        <v/>
      </c>
      <c r="AA3540" s="23" t="str">
        <f t="shared" si="635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5227</v>
      </c>
      <c r="C3541" s="32">
        <v>45941</v>
      </c>
      <c r="D3541" s="32" t="s">
        <v>5240</v>
      </c>
      <c r="E3541" s="51">
        <v>107.1</v>
      </c>
      <c r="F3541" s="51">
        <f t="shared" si="633"/>
        <v>9424.7999999999993</v>
      </c>
      <c r="G3541" s="52">
        <f t="shared" si="631"/>
        <v>9424.7999999999993</v>
      </c>
      <c r="H3541" s="23">
        <v>155505</v>
      </c>
      <c r="I3541" s="23" t="s">
        <v>5194</v>
      </c>
      <c r="J3541" s="23">
        <v>1</v>
      </c>
      <c r="K3541" s="23">
        <f t="shared" si="632"/>
        <v>1</v>
      </c>
      <c r="L3541" s="23">
        <f t="shared" si="637"/>
        <v>0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5233</v>
      </c>
      <c r="X3541" s="32" t="str">
        <f t="shared" ref="X3541:X3604" si="638">IF(OR(R3541 = "PRIYANKA MADAM", R3541 = "DEEPAK", R3541 = "PORTER"),N3541,"")</f>
        <v/>
      </c>
      <c r="Y3541" s="23"/>
      <c r="Z3541" s="23" t="str">
        <f t="shared" si="634"/>
        <v/>
      </c>
      <c r="AA3541" s="23" t="str">
        <f t="shared" si="635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5227</v>
      </c>
      <c r="C3542" s="32">
        <v>45941</v>
      </c>
      <c r="D3542" s="32" t="s">
        <v>5240</v>
      </c>
      <c r="E3542" s="51">
        <v>193.2</v>
      </c>
      <c r="F3542" s="51">
        <f t="shared" si="633"/>
        <v>17001.599999999999</v>
      </c>
      <c r="G3542" s="52">
        <f t="shared" si="631"/>
        <v>51004.799999999996</v>
      </c>
      <c r="H3542" s="23">
        <v>156604</v>
      </c>
      <c r="I3542" s="23" t="s">
        <v>5195</v>
      </c>
      <c r="J3542" s="23">
        <v>3</v>
      </c>
      <c r="K3542" s="23">
        <f t="shared" ref="K3542:K3573" si="639">J3542</f>
        <v>3</v>
      </c>
      <c r="L3542" s="23">
        <f t="shared" si="637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5233</v>
      </c>
      <c r="X3542" s="32" t="str">
        <f t="shared" si="638"/>
        <v/>
      </c>
      <c r="Y3542" s="23"/>
      <c r="Z3542" s="23" t="str">
        <f t="shared" si="634"/>
        <v/>
      </c>
      <c r="AA3542" s="23" t="str">
        <f t="shared" si="635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5227</v>
      </c>
      <c r="C3543" s="32">
        <v>45941</v>
      </c>
      <c r="D3543" s="32" t="s">
        <v>5240</v>
      </c>
      <c r="E3543" s="51">
        <v>193.2</v>
      </c>
      <c r="F3543" s="51">
        <f t="shared" si="633"/>
        <v>17001.599999999999</v>
      </c>
      <c r="G3543" s="52">
        <f t="shared" si="631"/>
        <v>17001.599999999999</v>
      </c>
      <c r="H3543" s="23">
        <v>156604</v>
      </c>
      <c r="I3543" s="23" t="s">
        <v>5195</v>
      </c>
      <c r="J3543" s="23">
        <v>1</v>
      </c>
      <c r="K3543" s="23">
        <f t="shared" si="639"/>
        <v>1</v>
      </c>
      <c r="L3543" s="23">
        <f t="shared" si="637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5233</v>
      </c>
      <c r="X3543" s="32" t="str">
        <f t="shared" si="638"/>
        <v/>
      </c>
      <c r="Y3543" s="23"/>
      <c r="Z3543" s="23" t="str">
        <f t="shared" si="634"/>
        <v/>
      </c>
      <c r="AA3543" s="23" t="str">
        <f t="shared" si="635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5227</v>
      </c>
      <c r="C3544" s="32">
        <v>45941</v>
      </c>
      <c r="D3544" s="32" t="s">
        <v>5240</v>
      </c>
      <c r="E3544" s="51">
        <v>38.5</v>
      </c>
      <c r="F3544" s="51">
        <f t="shared" si="633"/>
        <v>3388</v>
      </c>
      <c r="G3544" s="52">
        <f t="shared" si="631"/>
        <v>6776</v>
      </c>
      <c r="H3544" s="23">
        <v>300306</v>
      </c>
      <c r="I3544" s="23" t="s">
        <v>4782</v>
      </c>
      <c r="J3544" s="23">
        <v>2</v>
      </c>
      <c r="K3544" s="23">
        <f t="shared" si="639"/>
        <v>2</v>
      </c>
      <c r="L3544" s="23">
        <f t="shared" si="637"/>
        <v>0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5233</v>
      </c>
      <c r="X3544" s="32" t="str">
        <f t="shared" si="638"/>
        <v/>
      </c>
      <c r="Y3544" s="23"/>
      <c r="Z3544" s="23" t="str">
        <f t="shared" si="634"/>
        <v/>
      </c>
      <c r="AA3544" s="23" t="str">
        <f t="shared" si="635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5227</v>
      </c>
      <c r="C3545" s="32">
        <v>45941</v>
      </c>
      <c r="D3545" s="32" t="s">
        <v>5240</v>
      </c>
      <c r="E3545" s="51">
        <v>196</v>
      </c>
      <c r="F3545" s="51">
        <f t="shared" si="633"/>
        <v>17248</v>
      </c>
      <c r="G3545" s="52">
        <f t="shared" si="631"/>
        <v>17248</v>
      </c>
      <c r="H3545" s="23">
        <v>300310</v>
      </c>
      <c r="I3545" s="23" t="s">
        <v>4782</v>
      </c>
      <c r="J3545" s="23">
        <v>1</v>
      </c>
      <c r="K3545" s="23">
        <f t="shared" si="639"/>
        <v>1</v>
      </c>
      <c r="L3545" s="23">
        <f t="shared" si="637"/>
        <v>0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5233</v>
      </c>
      <c r="X3545" s="32" t="str">
        <f t="shared" si="638"/>
        <v/>
      </c>
      <c r="Y3545" s="23"/>
      <c r="Z3545" s="23" t="str">
        <f t="shared" si="634"/>
        <v/>
      </c>
      <c r="AA3545" s="23" t="str">
        <f t="shared" si="635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5227</v>
      </c>
      <c r="C3546" s="32">
        <v>45941</v>
      </c>
      <c r="D3546" s="32" t="s">
        <v>5240</v>
      </c>
      <c r="E3546" s="51">
        <v>187.6</v>
      </c>
      <c r="F3546" s="51">
        <f t="shared" si="633"/>
        <v>16508.8</v>
      </c>
      <c r="G3546" s="52">
        <f t="shared" si="631"/>
        <v>16508.8</v>
      </c>
      <c r="H3546" s="23">
        <v>301028</v>
      </c>
      <c r="I3546" s="23" t="s">
        <v>4783</v>
      </c>
      <c r="J3546" s="23">
        <v>1</v>
      </c>
      <c r="K3546" s="23">
        <f t="shared" si="639"/>
        <v>1</v>
      </c>
      <c r="L3546" s="23">
        <f t="shared" si="637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5233</v>
      </c>
      <c r="X3546" s="32" t="str">
        <f t="shared" si="638"/>
        <v/>
      </c>
      <c r="Y3546" s="23"/>
      <c r="Z3546" s="23" t="str">
        <f t="shared" si="634"/>
        <v/>
      </c>
      <c r="AA3546" s="23" t="str">
        <f t="shared" si="635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5227</v>
      </c>
      <c r="C3547" s="32">
        <v>45941</v>
      </c>
      <c r="D3547" s="32" t="s">
        <v>5240</v>
      </c>
      <c r="E3547" s="51">
        <v>30.8</v>
      </c>
      <c r="F3547" s="51">
        <f t="shared" si="633"/>
        <v>2710.4</v>
      </c>
      <c r="G3547" s="52">
        <f t="shared" si="631"/>
        <v>2710.4</v>
      </c>
      <c r="H3547" s="23">
        <v>301305</v>
      </c>
      <c r="I3547" s="23" t="s">
        <v>5196</v>
      </c>
      <c r="J3547" s="23">
        <v>1</v>
      </c>
      <c r="K3547" s="23">
        <f t="shared" si="639"/>
        <v>1</v>
      </c>
      <c r="L3547" s="23">
        <f t="shared" si="637"/>
        <v>0</v>
      </c>
      <c r="M3547" s="23"/>
      <c r="N3547" s="32"/>
      <c r="O3547" s="52"/>
      <c r="P3547" s="23" t="s">
        <v>5224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5234</v>
      </c>
      <c r="X3547" s="32" t="str">
        <f t="shared" si="638"/>
        <v/>
      </c>
      <c r="Y3547" s="23"/>
      <c r="Z3547" s="23" t="str">
        <f t="shared" si="634"/>
        <v/>
      </c>
      <c r="AA3547" s="23" t="str">
        <f t="shared" si="635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5227</v>
      </c>
      <c r="C3548" s="32">
        <v>45941</v>
      </c>
      <c r="D3548" s="32" t="s">
        <v>5240</v>
      </c>
      <c r="E3548" s="51">
        <v>304.5</v>
      </c>
      <c r="F3548" s="51">
        <f t="shared" si="633"/>
        <v>26796</v>
      </c>
      <c r="G3548" s="52">
        <f t="shared" si="631"/>
        <v>53592</v>
      </c>
      <c r="H3548" s="23">
        <v>301836</v>
      </c>
      <c r="I3548" s="23" t="s">
        <v>5197</v>
      </c>
      <c r="J3548" s="23">
        <v>2</v>
      </c>
      <c r="K3548" s="23">
        <f t="shared" si="639"/>
        <v>2</v>
      </c>
      <c r="L3548" s="23">
        <f t="shared" si="637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5233</v>
      </c>
      <c r="X3548" s="32" t="str">
        <f t="shared" si="638"/>
        <v/>
      </c>
      <c r="Y3548" s="23"/>
      <c r="Z3548" s="23" t="str">
        <f t="shared" si="634"/>
        <v/>
      </c>
      <c r="AA3548" s="23" t="str">
        <f t="shared" si="635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5227</v>
      </c>
      <c r="C3549" s="32">
        <v>45941</v>
      </c>
      <c r="D3549" s="32" t="s">
        <v>5240</v>
      </c>
      <c r="E3549" s="51">
        <v>169.4</v>
      </c>
      <c r="F3549" s="51">
        <f t="shared" si="633"/>
        <v>14907.2</v>
      </c>
      <c r="G3549" s="52">
        <f t="shared" si="631"/>
        <v>29814.400000000001</v>
      </c>
      <c r="H3549" s="23">
        <v>302008</v>
      </c>
      <c r="I3549" s="23" t="s">
        <v>5198</v>
      </c>
      <c r="J3549" s="23">
        <v>2</v>
      </c>
      <c r="K3549" s="23">
        <f t="shared" si="639"/>
        <v>2</v>
      </c>
      <c r="L3549" s="23">
        <f t="shared" si="637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5233</v>
      </c>
      <c r="X3549" s="32" t="str">
        <f t="shared" si="638"/>
        <v/>
      </c>
      <c r="Y3549" s="23"/>
      <c r="Z3549" s="23" t="str">
        <f t="shared" si="634"/>
        <v/>
      </c>
      <c r="AA3549" s="23" t="str">
        <f t="shared" si="635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5227</v>
      </c>
      <c r="C3550" s="32">
        <v>45941</v>
      </c>
      <c r="D3550" s="32" t="s">
        <v>5240</v>
      </c>
      <c r="E3550" s="51">
        <v>73.5</v>
      </c>
      <c r="F3550" s="51">
        <f t="shared" si="633"/>
        <v>6468</v>
      </c>
      <c r="G3550" s="52">
        <f t="shared" si="631"/>
        <v>6468</v>
      </c>
      <c r="H3550" s="23">
        <v>302212</v>
      </c>
      <c r="I3550" s="23" t="s">
        <v>4784</v>
      </c>
      <c r="J3550" s="23">
        <v>1</v>
      </c>
      <c r="K3550" s="23">
        <f t="shared" si="639"/>
        <v>1</v>
      </c>
      <c r="L3550" s="23">
        <f t="shared" si="637"/>
        <v>0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5233</v>
      </c>
      <c r="X3550" s="32" t="str">
        <f t="shared" si="638"/>
        <v/>
      </c>
      <c r="Y3550" s="23"/>
      <c r="Z3550" s="23" t="str">
        <f t="shared" si="634"/>
        <v/>
      </c>
      <c r="AA3550" s="23" t="str">
        <f t="shared" si="635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5227</v>
      </c>
      <c r="C3551" s="32">
        <v>45941</v>
      </c>
      <c r="D3551" s="32" t="s">
        <v>5240</v>
      </c>
      <c r="E3551" s="51">
        <v>204.4</v>
      </c>
      <c r="F3551" s="51">
        <f t="shared" si="633"/>
        <v>17987.2</v>
      </c>
      <c r="G3551" s="52">
        <f t="shared" si="631"/>
        <v>35974.400000000001</v>
      </c>
      <c r="H3551" s="23">
        <v>302216</v>
      </c>
      <c r="I3551" s="23" t="s">
        <v>4784</v>
      </c>
      <c r="J3551" s="23">
        <v>2</v>
      </c>
      <c r="K3551" s="23">
        <f t="shared" si="639"/>
        <v>2</v>
      </c>
      <c r="L3551" s="23">
        <f t="shared" si="637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5233</v>
      </c>
      <c r="X3551" s="32" t="str">
        <f t="shared" si="638"/>
        <v/>
      </c>
      <c r="Y3551" s="23"/>
      <c r="Z3551" s="23" t="str">
        <f t="shared" si="634"/>
        <v/>
      </c>
      <c r="AA3551" s="23" t="str">
        <f t="shared" si="635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5227</v>
      </c>
      <c r="C3552" s="32">
        <v>45941</v>
      </c>
      <c r="D3552" s="32" t="s">
        <v>5240</v>
      </c>
      <c r="E3552" s="51">
        <v>35</v>
      </c>
      <c r="F3552" s="51">
        <f t="shared" si="633"/>
        <v>3080</v>
      </c>
      <c r="G3552" s="52">
        <f t="shared" si="631"/>
        <v>3080</v>
      </c>
      <c r="H3552" s="23">
        <v>302902</v>
      </c>
      <c r="I3552" s="23" t="s">
        <v>4786</v>
      </c>
      <c r="J3552" s="23">
        <v>1</v>
      </c>
      <c r="K3552" s="23">
        <f t="shared" si="639"/>
        <v>1</v>
      </c>
      <c r="L3552" s="23">
        <f t="shared" si="637"/>
        <v>0</v>
      </c>
      <c r="M3552" s="23"/>
      <c r="N3552" s="32"/>
      <c r="O3552" s="52"/>
      <c r="P3552" s="23" t="s">
        <v>5225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5236</v>
      </c>
      <c r="X3552" s="32" t="str">
        <f t="shared" si="638"/>
        <v/>
      </c>
      <c r="Y3552" s="23"/>
      <c r="Z3552" s="23" t="str">
        <f t="shared" si="634"/>
        <v/>
      </c>
      <c r="AA3552" s="23" t="str">
        <f t="shared" si="635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5227</v>
      </c>
      <c r="C3553" s="32">
        <v>45941</v>
      </c>
      <c r="D3553" s="32" t="s">
        <v>5240</v>
      </c>
      <c r="E3553" s="51">
        <v>204.4</v>
      </c>
      <c r="F3553" s="51">
        <f t="shared" si="633"/>
        <v>17987.2</v>
      </c>
      <c r="G3553" s="52">
        <f t="shared" si="631"/>
        <v>35974.400000000001</v>
      </c>
      <c r="H3553" s="23">
        <v>304014</v>
      </c>
      <c r="I3553" s="23" t="s">
        <v>4810</v>
      </c>
      <c r="J3553" s="23">
        <v>2</v>
      </c>
      <c r="K3553" s="23">
        <f t="shared" si="639"/>
        <v>2</v>
      </c>
      <c r="L3553" s="23">
        <f t="shared" si="637"/>
        <v>0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5233</v>
      </c>
      <c r="X3553" s="32" t="str">
        <f t="shared" si="638"/>
        <v/>
      </c>
      <c r="Y3553" s="23"/>
      <c r="Z3553" s="23" t="str">
        <f t="shared" si="634"/>
        <v/>
      </c>
      <c r="AA3553" s="23" t="str">
        <f t="shared" si="635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5227</v>
      </c>
      <c r="C3554" s="32">
        <v>45941</v>
      </c>
      <c r="D3554" s="32" t="s">
        <v>5240</v>
      </c>
      <c r="E3554" s="51">
        <v>321.75</v>
      </c>
      <c r="F3554" s="51">
        <f t="shared" si="633"/>
        <v>28314</v>
      </c>
      <c r="G3554" s="52">
        <f t="shared" si="631"/>
        <v>28314</v>
      </c>
      <c r="H3554" s="23">
        <v>305034</v>
      </c>
      <c r="I3554" s="23" t="s">
        <v>5199</v>
      </c>
      <c r="J3554" s="23">
        <v>1</v>
      </c>
      <c r="K3554" s="23">
        <f t="shared" si="639"/>
        <v>1</v>
      </c>
      <c r="L3554" s="23">
        <f t="shared" si="637"/>
        <v>0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5233</v>
      </c>
      <c r="X3554" s="32" t="str">
        <f t="shared" si="638"/>
        <v/>
      </c>
      <c r="Y3554" s="23"/>
      <c r="Z3554" s="23" t="str">
        <f t="shared" si="634"/>
        <v/>
      </c>
      <c r="AA3554" s="23" t="str">
        <f t="shared" si="635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5227</v>
      </c>
      <c r="C3555" s="32">
        <v>45941</v>
      </c>
      <c r="D3555" s="32" t="s">
        <v>5240</v>
      </c>
      <c r="E3555" s="51">
        <v>86.8</v>
      </c>
      <c r="F3555" s="51">
        <f t="shared" si="633"/>
        <v>7638.4</v>
      </c>
      <c r="G3555" s="52">
        <f t="shared" si="631"/>
        <v>7638.4</v>
      </c>
      <c r="H3555" s="23">
        <v>305413</v>
      </c>
      <c r="I3555" s="23" t="s">
        <v>5200</v>
      </c>
      <c r="J3555" s="23">
        <v>1</v>
      </c>
      <c r="K3555" s="23">
        <f t="shared" si="639"/>
        <v>1</v>
      </c>
      <c r="L3555" s="23">
        <f t="shared" si="637"/>
        <v>0</v>
      </c>
      <c r="M3555" s="23"/>
      <c r="N3555" s="32"/>
      <c r="O3555" s="52"/>
      <c r="P3555" s="23" t="s">
        <v>5224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5234</v>
      </c>
      <c r="X3555" s="32" t="str">
        <f t="shared" si="638"/>
        <v/>
      </c>
      <c r="Y3555" s="23"/>
      <c r="Z3555" s="23" t="str">
        <f t="shared" si="634"/>
        <v/>
      </c>
      <c r="AA3555" s="23" t="str">
        <f t="shared" si="635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5227</v>
      </c>
      <c r="C3556" s="32">
        <v>45941</v>
      </c>
      <c r="D3556" s="32" t="s">
        <v>5240</v>
      </c>
      <c r="E3556" s="51">
        <v>107.8</v>
      </c>
      <c r="F3556" s="51">
        <f t="shared" si="633"/>
        <v>9486.4</v>
      </c>
      <c r="G3556" s="52">
        <f t="shared" si="631"/>
        <v>47432</v>
      </c>
      <c r="H3556" s="23">
        <v>310910</v>
      </c>
      <c r="I3556" s="23" t="s">
        <v>4792</v>
      </c>
      <c r="J3556" s="23">
        <v>5</v>
      </c>
      <c r="K3556" s="23">
        <f t="shared" si="639"/>
        <v>5</v>
      </c>
      <c r="L3556" s="23">
        <f t="shared" si="637"/>
        <v>0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5233</v>
      </c>
      <c r="X3556" s="32" t="str">
        <f t="shared" si="638"/>
        <v/>
      </c>
      <c r="Y3556" s="23"/>
      <c r="Z3556" s="23" t="str">
        <f t="shared" si="634"/>
        <v/>
      </c>
      <c r="AA3556" s="23" t="str">
        <f t="shared" si="635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5227</v>
      </c>
      <c r="C3557" s="32">
        <v>45941</v>
      </c>
      <c r="D3557" s="32" t="s">
        <v>5240</v>
      </c>
      <c r="E3557" s="51">
        <v>207.9</v>
      </c>
      <c r="F3557" s="51">
        <f t="shared" si="633"/>
        <v>18295.2</v>
      </c>
      <c r="G3557" s="52">
        <f t="shared" si="631"/>
        <v>18295.2</v>
      </c>
      <c r="H3557" s="23">
        <v>312206</v>
      </c>
      <c r="I3557" s="23" t="s">
        <v>5201</v>
      </c>
      <c r="J3557" s="23">
        <v>1</v>
      </c>
      <c r="K3557" s="23">
        <f t="shared" si="639"/>
        <v>1</v>
      </c>
      <c r="L3557" s="23">
        <f t="shared" si="637"/>
        <v>0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5233</v>
      </c>
      <c r="X3557" s="32" t="str">
        <f t="shared" si="638"/>
        <v/>
      </c>
      <c r="Y3557" s="23"/>
      <c r="Z3557" s="23" t="str">
        <f t="shared" si="634"/>
        <v/>
      </c>
      <c r="AA3557" s="23" t="str">
        <f t="shared" si="635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5227</v>
      </c>
      <c r="C3558" s="32">
        <v>45941</v>
      </c>
      <c r="D3558" s="32" t="s">
        <v>5240</v>
      </c>
      <c r="E3558" s="51">
        <v>38.5</v>
      </c>
      <c r="F3558" s="51">
        <f t="shared" si="633"/>
        <v>3388</v>
      </c>
      <c r="G3558" s="52">
        <f t="shared" si="631"/>
        <v>3388</v>
      </c>
      <c r="H3558" s="23">
        <v>317302</v>
      </c>
      <c r="I3558" s="23" t="s">
        <v>4782</v>
      </c>
      <c r="J3558" s="23">
        <v>1</v>
      </c>
      <c r="K3558" s="23">
        <f t="shared" si="639"/>
        <v>1</v>
      </c>
      <c r="L3558" s="23">
        <f t="shared" si="637"/>
        <v>0</v>
      </c>
      <c r="M3558" s="23"/>
      <c r="N3558" s="32"/>
      <c r="O3558" s="52"/>
      <c r="P3558" s="23" t="s">
        <v>5225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5236</v>
      </c>
      <c r="X3558" s="32" t="str">
        <f t="shared" si="638"/>
        <v/>
      </c>
      <c r="Y3558" s="23"/>
      <c r="Z3558" s="23" t="str">
        <f t="shared" si="634"/>
        <v/>
      </c>
      <c r="AA3558" s="23" t="str">
        <f t="shared" si="635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5227</v>
      </c>
      <c r="C3559" s="32">
        <v>45941</v>
      </c>
      <c r="D3559" s="32" t="s">
        <v>5240</v>
      </c>
      <c r="E3559" s="51">
        <v>53.9</v>
      </c>
      <c r="F3559" s="51">
        <f t="shared" si="633"/>
        <v>4743.2</v>
      </c>
      <c r="G3559" s="52">
        <f t="shared" si="631"/>
        <v>4743.2</v>
      </c>
      <c r="H3559" s="23">
        <v>317318</v>
      </c>
      <c r="I3559" s="23" t="s">
        <v>4782</v>
      </c>
      <c r="J3559" s="23">
        <v>1</v>
      </c>
      <c r="K3559" s="23">
        <f t="shared" si="639"/>
        <v>1</v>
      </c>
      <c r="L3559" s="23">
        <f t="shared" si="637"/>
        <v>0</v>
      </c>
      <c r="M3559" s="23"/>
      <c r="N3559" s="32"/>
      <c r="O3559" s="52"/>
      <c r="P3559" s="23" t="s">
        <v>5225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5236</v>
      </c>
      <c r="X3559" s="32" t="str">
        <f t="shared" si="638"/>
        <v/>
      </c>
      <c r="Y3559" s="23"/>
      <c r="Z3559" s="23" t="str">
        <f t="shared" si="634"/>
        <v/>
      </c>
      <c r="AA3559" s="23" t="str">
        <f t="shared" si="635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5227</v>
      </c>
      <c r="C3560" s="32">
        <v>45941</v>
      </c>
      <c r="D3560" s="32" t="s">
        <v>5240</v>
      </c>
      <c r="E3560" s="51">
        <v>35</v>
      </c>
      <c r="F3560" s="51">
        <f t="shared" si="633"/>
        <v>3080</v>
      </c>
      <c r="G3560" s="52">
        <f t="shared" si="631"/>
        <v>3080</v>
      </c>
      <c r="H3560" s="23">
        <v>317408</v>
      </c>
      <c r="I3560" s="23" t="s">
        <v>4793</v>
      </c>
      <c r="J3560" s="23">
        <v>1</v>
      </c>
      <c r="K3560" s="23">
        <f t="shared" si="639"/>
        <v>1</v>
      </c>
      <c r="L3560" s="23">
        <f t="shared" si="637"/>
        <v>0</v>
      </c>
      <c r="M3560" s="23"/>
      <c r="N3560" s="32"/>
      <c r="O3560" s="52"/>
      <c r="P3560" s="23" t="s">
        <v>5225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5236</v>
      </c>
      <c r="X3560" s="32" t="str">
        <f t="shared" si="638"/>
        <v/>
      </c>
      <c r="Y3560" s="23"/>
      <c r="Z3560" s="23" t="str">
        <f t="shared" si="634"/>
        <v/>
      </c>
      <c r="AA3560" s="23" t="str">
        <f t="shared" si="635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5227</v>
      </c>
      <c r="C3561" s="32">
        <v>45941</v>
      </c>
      <c r="D3561" s="32" t="s">
        <v>5240</v>
      </c>
      <c r="E3561" s="51">
        <v>277.5</v>
      </c>
      <c r="F3561" s="51">
        <f t="shared" si="633"/>
        <v>24420</v>
      </c>
      <c r="G3561" s="52">
        <f t="shared" si="631"/>
        <v>24420</v>
      </c>
      <c r="H3561" s="23">
        <v>317434</v>
      </c>
      <c r="I3561" s="23" t="s">
        <v>4793</v>
      </c>
      <c r="J3561" s="23">
        <v>1</v>
      </c>
      <c r="K3561" s="23">
        <f t="shared" si="639"/>
        <v>1</v>
      </c>
      <c r="L3561" s="23">
        <f t="shared" si="637"/>
        <v>0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5233</v>
      </c>
      <c r="X3561" s="32" t="str">
        <f t="shared" si="638"/>
        <v/>
      </c>
      <c r="Y3561" s="23"/>
      <c r="Z3561" s="23" t="str">
        <f t="shared" si="634"/>
        <v/>
      </c>
      <c r="AA3561" s="23" t="str">
        <f t="shared" si="635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5227</v>
      </c>
      <c r="C3562" s="32">
        <v>45941</v>
      </c>
      <c r="D3562" s="32" t="s">
        <v>5240</v>
      </c>
      <c r="E3562" s="51">
        <v>305.25</v>
      </c>
      <c r="F3562" s="51">
        <f t="shared" si="633"/>
        <v>26862</v>
      </c>
      <c r="G3562" s="52">
        <f t="shared" si="631"/>
        <v>53724</v>
      </c>
      <c r="H3562" s="23">
        <v>318340</v>
      </c>
      <c r="I3562" s="23" t="s">
        <v>4794</v>
      </c>
      <c r="J3562" s="23">
        <v>2</v>
      </c>
      <c r="K3562" s="23">
        <f t="shared" si="639"/>
        <v>2</v>
      </c>
      <c r="L3562" s="23">
        <f t="shared" si="637"/>
        <v>0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5233</v>
      </c>
      <c r="X3562" s="32" t="str">
        <f t="shared" si="638"/>
        <v/>
      </c>
      <c r="Y3562" s="23"/>
      <c r="Z3562" s="23" t="str">
        <f t="shared" si="634"/>
        <v/>
      </c>
      <c r="AA3562" s="23" t="str">
        <f t="shared" si="635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5227</v>
      </c>
      <c r="C3563" s="32">
        <v>45941</v>
      </c>
      <c r="D3563" s="32" t="s">
        <v>5240</v>
      </c>
      <c r="E3563" s="51">
        <v>224</v>
      </c>
      <c r="F3563" s="51">
        <f t="shared" si="633"/>
        <v>19712</v>
      </c>
      <c r="G3563" s="52">
        <f t="shared" si="631"/>
        <v>591360</v>
      </c>
      <c r="H3563" s="23">
        <v>333810</v>
      </c>
      <c r="I3563" s="23" t="s">
        <v>5202</v>
      </c>
      <c r="J3563" s="23">
        <v>30</v>
      </c>
      <c r="K3563" s="23">
        <f t="shared" si="639"/>
        <v>30</v>
      </c>
      <c r="L3563" s="23">
        <f t="shared" si="637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5233</v>
      </c>
      <c r="X3563" s="32" t="str">
        <f t="shared" si="638"/>
        <v/>
      </c>
      <c r="Y3563" s="23"/>
      <c r="Z3563" s="23" t="str">
        <f t="shared" si="634"/>
        <v/>
      </c>
      <c r="AA3563" s="23" t="str">
        <f t="shared" si="635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5227</v>
      </c>
      <c r="C3564" s="32">
        <v>45941</v>
      </c>
      <c r="D3564" s="32" t="s">
        <v>5240</v>
      </c>
      <c r="E3564" s="51">
        <v>144.19999999999999</v>
      </c>
      <c r="F3564" s="51">
        <f t="shared" si="633"/>
        <v>12689.599999999999</v>
      </c>
      <c r="G3564" s="52">
        <f t="shared" si="631"/>
        <v>12689.599999999999</v>
      </c>
      <c r="H3564" s="23">
        <v>333904</v>
      </c>
      <c r="I3564" s="23" t="s">
        <v>5203</v>
      </c>
      <c r="J3564" s="23">
        <v>1</v>
      </c>
      <c r="K3564" s="23">
        <f t="shared" si="639"/>
        <v>1</v>
      </c>
      <c r="L3564" s="23">
        <f t="shared" si="637"/>
        <v>0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5233</v>
      </c>
      <c r="X3564" s="32" t="str">
        <f t="shared" si="638"/>
        <v/>
      </c>
      <c r="Y3564" s="23"/>
      <c r="Z3564" s="23" t="str">
        <f t="shared" si="634"/>
        <v/>
      </c>
      <c r="AA3564" s="23" t="str">
        <f t="shared" si="635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5227</v>
      </c>
      <c r="C3565" s="32">
        <v>45941</v>
      </c>
      <c r="D3565" s="32" t="s">
        <v>5240</v>
      </c>
      <c r="E3565" s="51">
        <v>267.39999999999998</v>
      </c>
      <c r="F3565" s="51">
        <f t="shared" si="633"/>
        <v>23531.199999999997</v>
      </c>
      <c r="G3565" s="52">
        <f t="shared" si="631"/>
        <v>23531.199999999997</v>
      </c>
      <c r="H3565" s="23">
        <v>337416</v>
      </c>
      <c r="I3565" s="23" t="s">
        <v>5204</v>
      </c>
      <c r="J3565" s="23">
        <v>1</v>
      </c>
      <c r="K3565" s="23">
        <f t="shared" si="639"/>
        <v>1</v>
      </c>
      <c r="L3565" s="23">
        <f t="shared" si="637"/>
        <v>0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5233</v>
      </c>
      <c r="X3565" s="32" t="str">
        <f t="shared" si="638"/>
        <v/>
      </c>
      <c r="Y3565" s="23"/>
      <c r="Z3565" s="23" t="str">
        <f t="shared" si="634"/>
        <v/>
      </c>
      <c r="AA3565" s="23" t="str">
        <f t="shared" si="635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5227</v>
      </c>
      <c r="C3566" s="32">
        <v>45941</v>
      </c>
      <c r="D3566" s="32" t="s">
        <v>5240</v>
      </c>
      <c r="E3566" s="51">
        <v>267.39999999999998</v>
      </c>
      <c r="F3566" s="51">
        <f t="shared" si="633"/>
        <v>23531.199999999997</v>
      </c>
      <c r="G3566" s="52">
        <f t="shared" si="631"/>
        <v>23531.199999999997</v>
      </c>
      <c r="H3566" s="23">
        <v>337614</v>
      </c>
      <c r="I3566" s="23" t="s">
        <v>5205</v>
      </c>
      <c r="J3566" s="23">
        <v>1</v>
      </c>
      <c r="K3566" s="23">
        <f t="shared" si="639"/>
        <v>1</v>
      </c>
      <c r="L3566" s="23">
        <f t="shared" si="637"/>
        <v>0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5233</v>
      </c>
      <c r="X3566" s="32" t="str">
        <f t="shared" si="638"/>
        <v/>
      </c>
      <c r="Y3566" s="23"/>
      <c r="Z3566" s="23" t="str">
        <f t="shared" si="634"/>
        <v/>
      </c>
      <c r="AA3566" s="23" t="str">
        <f t="shared" si="635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5227</v>
      </c>
      <c r="C3567" s="32">
        <v>45941</v>
      </c>
      <c r="D3567" s="32" t="s">
        <v>5240</v>
      </c>
      <c r="E3567" s="51">
        <v>205.1</v>
      </c>
      <c r="F3567" s="51">
        <f t="shared" si="633"/>
        <v>18048.8</v>
      </c>
      <c r="G3567" s="52">
        <f t="shared" si="631"/>
        <v>18048.8</v>
      </c>
      <c r="H3567" s="23">
        <v>343512</v>
      </c>
      <c r="I3567" s="23" t="s">
        <v>4801</v>
      </c>
      <c r="J3567" s="23">
        <v>1</v>
      </c>
      <c r="K3567" s="23">
        <f t="shared" si="639"/>
        <v>1</v>
      </c>
      <c r="L3567" s="23">
        <f t="shared" si="637"/>
        <v>0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5233</v>
      </c>
      <c r="X3567" s="32" t="str">
        <f t="shared" si="638"/>
        <v/>
      </c>
      <c r="Y3567" s="23"/>
      <c r="Z3567" s="23" t="str">
        <f t="shared" si="634"/>
        <v/>
      </c>
      <c r="AA3567" s="23" t="str">
        <f t="shared" si="635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5227</v>
      </c>
      <c r="C3568" s="32">
        <v>45941</v>
      </c>
      <c r="D3568" s="32" t="s">
        <v>5240</v>
      </c>
      <c r="E3568" s="51">
        <v>267.39999999999998</v>
      </c>
      <c r="F3568" s="51">
        <f t="shared" si="633"/>
        <v>23531.199999999997</v>
      </c>
      <c r="G3568" s="52">
        <f t="shared" si="631"/>
        <v>23531.199999999997</v>
      </c>
      <c r="H3568" s="23">
        <v>343614</v>
      </c>
      <c r="I3568" s="23" t="s">
        <v>4801</v>
      </c>
      <c r="J3568" s="23">
        <v>1</v>
      </c>
      <c r="K3568" s="23">
        <f t="shared" si="639"/>
        <v>1</v>
      </c>
      <c r="L3568" s="23">
        <f t="shared" si="637"/>
        <v>0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5233</v>
      </c>
      <c r="X3568" s="32" t="str">
        <f t="shared" si="638"/>
        <v/>
      </c>
      <c r="Y3568" s="23"/>
      <c r="Z3568" s="23" t="str">
        <f t="shared" si="634"/>
        <v/>
      </c>
      <c r="AA3568" s="23" t="str">
        <f t="shared" si="635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5227</v>
      </c>
      <c r="C3569" s="32">
        <v>45941</v>
      </c>
      <c r="D3569" s="32" t="s">
        <v>5240</v>
      </c>
      <c r="E3569" s="51">
        <v>58.1</v>
      </c>
      <c r="F3569" s="51">
        <f t="shared" si="633"/>
        <v>5112.8</v>
      </c>
      <c r="G3569" s="52">
        <f t="shared" si="631"/>
        <v>51128</v>
      </c>
      <c r="H3569" s="23">
        <v>344606</v>
      </c>
      <c r="I3569" s="23" t="s">
        <v>4793</v>
      </c>
      <c r="J3569" s="23">
        <v>10</v>
      </c>
      <c r="K3569" s="23">
        <f t="shared" si="639"/>
        <v>10</v>
      </c>
      <c r="L3569" s="23">
        <f t="shared" si="637"/>
        <v>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5233</v>
      </c>
      <c r="X3569" s="32" t="str">
        <f t="shared" si="638"/>
        <v/>
      </c>
      <c r="Y3569" s="23"/>
      <c r="Z3569" s="23" t="str">
        <f t="shared" si="634"/>
        <v/>
      </c>
      <c r="AA3569" s="23" t="str">
        <f t="shared" si="635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5227</v>
      </c>
      <c r="C3570" s="32">
        <v>45941</v>
      </c>
      <c r="D3570" s="32" t="s">
        <v>5240</v>
      </c>
      <c r="E3570" s="51">
        <v>227.5</v>
      </c>
      <c r="F3570" s="51">
        <f t="shared" si="633"/>
        <v>20020</v>
      </c>
      <c r="G3570" s="52">
        <f t="shared" si="631"/>
        <v>200200</v>
      </c>
      <c r="H3570" s="23">
        <v>344712</v>
      </c>
      <c r="I3570" s="23" t="s">
        <v>4802</v>
      </c>
      <c r="J3570" s="23">
        <v>10</v>
      </c>
      <c r="K3570" s="23">
        <f t="shared" si="639"/>
        <v>10</v>
      </c>
      <c r="L3570" s="23">
        <f t="shared" si="637"/>
        <v>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5233</v>
      </c>
      <c r="X3570" s="32" t="str">
        <f t="shared" si="638"/>
        <v/>
      </c>
      <c r="Y3570" s="23"/>
      <c r="Z3570" s="23" t="str">
        <f t="shared" si="634"/>
        <v/>
      </c>
      <c r="AA3570" s="23" t="str">
        <f t="shared" si="635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5227</v>
      </c>
      <c r="C3571" s="32">
        <v>45941</v>
      </c>
      <c r="D3571" s="32" t="s">
        <v>5240</v>
      </c>
      <c r="E3571" s="51">
        <v>334.5</v>
      </c>
      <c r="F3571" s="51">
        <f t="shared" si="633"/>
        <v>29436</v>
      </c>
      <c r="G3571" s="52">
        <f t="shared" si="631"/>
        <v>29436</v>
      </c>
      <c r="H3571" s="23">
        <v>348232</v>
      </c>
      <c r="I3571" s="23" t="s">
        <v>4804</v>
      </c>
      <c r="J3571" s="23">
        <v>1</v>
      </c>
      <c r="K3571" s="23">
        <f t="shared" si="639"/>
        <v>1</v>
      </c>
      <c r="L3571" s="23">
        <f t="shared" si="637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5233</v>
      </c>
      <c r="X3571" s="32" t="str">
        <f t="shared" si="638"/>
        <v/>
      </c>
      <c r="Y3571" s="23"/>
      <c r="Z3571" s="23" t="str">
        <f t="shared" si="634"/>
        <v/>
      </c>
      <c r="AA3571" s="23" t="str">
        <f t="shared" si="635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5227</v>
      </c>
      <c r="C3572" s="32">
        <v>45941</v>
      </c>
      <c r="D3572" s="32" t="s">
        <v>5240</v>
      </c>
      <c r="E3572" s="51">
        <v>313.5</v>
      </c>
      <c r="F3572" s="51">
        <f t="shared" si="633"/>
        <v>27588</v>
      </c>
      <c r="G3572" s="52">
        <f t="shared" si="631"/>
        <v>27588</v>
      </c>
      <c r="H3572" s="23">
        <v>350214</v>
      </c>
      <c r="I3572" s="23" t="s">
        <v>5206</v>
      </c>
      <c r="J3572" s="23">
        <v>1</v>
      </c>
      <c r="K3572" s="23">
        <f t="shared" si="639"/>
        <v>1</v>
      </c>
      <c r="L3572" s="23">
        <f t="shared" si="637"/>
        <v>0</v>
      </c>
      <c r="M3572" s="23"/>
      <c r="N3572" s="32"/>
      <c r="O3572" s="52"/>
      <c r="P3572" s="23" t="s">
        <v>5226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8"/>
        <v/>
      </c>
      <c r="Y3572" s="23"/>
      <c r="Z3572" s="23" t="str">
        <f t="shared" si="634"/>
        <v/>
      </c>
      <c r="AA3572" s="23" t="str">
        <f t="shared" si="635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5227</v>
      </c>
      <c r="C3573" s="32">
        <v>45941</v>
      </c>
      <c r="D3573" s="32" t="s">
        <v>5240</v>
      </c>
      <c r="E3573" s="51">
        <v>259</v>
      </c>
      <c r="F3573" s="51">
        <f t="shared" si="633"/>
        <v>22792</v>
      </c>
      <c r="G3573" s="52">
        <f t="shared" si="631"/>
        <v>22792</v>
      </c>
      <c r="H3573" s="23">
        <v>354108</v>
      </c>
      <c r="I3573" s="23" t="s">
        <v>5207</v>
      </c>
      <c r="J3573" s="23">
        <v>1</v>
      </c>
      <c r="K3573" s="23">
        <f t="shared" si="639"/>
        <v>1</v>
      </c>
      <c r="L3573" s="23">
        <f t="shared" si="637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5233</v>
      </c>
      <c r="X3573" s="32" t="str">
        <f t="shared" si="638"/>
        <v/>
      </c>
      <c r="Y3573" s="23"/>
      <c r="Z3573" s="23" t="str">
        <f t="shared" si="634"/>
        <v/>
      </c>
      <c r="AA3573" s="23" t="str">
        <f t="shared" si="635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5227</v>
      </c>
      <c r="C3574" s="32">
        <v>45941</v>
      </c>
      <c r="D3574" s="32" t="s">
        <v>5240</v>
      </c>
      <c r="E3574" s="51">
        <v>259</v>
      </c>
      <c r="F3574" s="51">
        <f t="shared" ref="F3574:F3623" si="640">IF(AB3574="DOLLAR",E3574*88,E3574)</f>
        <v>22792</v>
      </c>
      <c r="G3574" s="52">
        <f t="shared" ref="G3574:G3623" si="641">F3574*J3574</f>
        <v>22792</v>
      </c>
      <c r="H3574" s="23">
        <v>358510</v>
      </c>
      <c r="I3574" s="23" t="s">
        <v>5208</v>
      </c>
      <c r="J3574" s="23">
        <v>1</v>
      </c>
      <c r="K3574" s="23">
        <f t="shared" ref="K3574:K3605" si="642">J3574</f>
        <v>1</v>
      </c>
      <c r="L3574" s="23">
        <f t="shared" si="637"/>
        <v>0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5233</v>
      </c>
      <c r="X3574" s="32" t="str">
        <f t="shared" si="638"/>
        <v/>
      </c>
      <c r="Y3574" s="23"/>
      <c r="Z3574" s="23" t="str">
        <f t="shared" ref="Z3574:Z3623" si="643">IF(N3574="", "", TEXT(N3574, "dddd"))</f>
        <v/>
      </c>
      <c r="AA3574" s="23" t="str">
        <f t="shared" ref="AA3574:AA3623" si="644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5227</v>
      </c>
      <c r="C3575" s="32">
        <v>45941</v>
      </c>
      <c r="D3575" s="32" t="s">
        <v>5240</v>
      </c>
      <c r="E3575" s="51">
        <v>180.6</v>
      </c>
      <c r="F3575" s="51">
        <f t="shared" si="640"/>
        <v>15892.8</v>
      </c>
      <c r="G3575" s="52">
        <f t="shared" si="641"/>
        <v>15892.8</v>
      </c>
      <c r="H3575" s="23">
        <v>362526</v>
      </c>
      <c r="I3575" s="23" t="s">
        <v>4794</v>
      </c>
      <c r="J3575" s="23">
        <v>1</v>
      </c>
      <c r="K3575" s="23">
        <f t="shared" si="642"/>
        <v>1</v>
      </c>
      <c r="L3575" s="23">
        <f t="shared" si="637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5233</v>
      </c>
      <c r="X3575" s="32" t="str">
        <f t="shared" si="638"/>
        <v/>
      </c>
      <c r="Y3575" s="23"/>
      <c r="Z3575" s="23" t="str">
        <f t="shared" si="643"/>
        <v/>
      </c>
      <c r="AA3575" s="23" t="str">
        <f t="shared" si="644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5227</v>
      </c>
      <c r="C3576" s="32">
        <v>45941</v>
      </c>
      <c r="D3576" s="32" t="s">
        <v>5240</v>
      </c>
      <c r="E3576" s="51">
        <v>301.5</v>
      </c>
      <c r="F3576" s="51">
        <f t="shared" si="640"/>
        <v>26532</v>
      </c>
      <c r="G3576" s="52">
        <f t="shared" si="641"/>
        <v>1061280</v>
      </c>
      <c r="H3576" s="23">
        <v>367144</v>
      </c>
      <c r="I3576" s="23" t="s">
        <v>5197</v>
      </c>
      <c r="J3576" s="23">
        <v>40</v>
      </c>
      <c r="K3576" s="23">
        <f t="shared" si="642"/>
        <v>40</v>
      </c>
      <c r="L3576" s="23">
        <f t="shared" si="637"/>
        <v>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5233</v>
      </c>
      <c r="X3576" s="32" t="str">
        <f t="shared" si="638"/>
        <v/>
      </c>
      <c r="Y3576" s="23"/>
      <c r="Z3576" s="23" t="str">
        <f t="shared" si="643"/>
        <v/>
      </c>
      <c r="AA3576" s="23" t="str">
        <f t="shared" si="644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5227</v>
      </c>
      <c r="C3577" s="32">
        <v>45941</v>
      </c>
      <c r="D3577" s="32" t="s">
        <v>5240</v>
      </c>
      <c r="E3577" s="51">
        <v>285</v>
      </c>
      <c r="F3577" s="51">
        <f t="shared" si="640"/>
        <v>25080</v>
      </c>
      <c r="G3577" s="52">
        <f t="shared" si="641"/>
        <v>25080</v>
      </c>
      <c r="H3577" s="23">
        <v>367164</v>
      </c>
      <c r="I3577" s="23" t="s">
        <v>5197</v>
      </c>
      <c r="J3577" s="23">
        <v>1</v>
      </c>
      <c r="K3577" s="23">
        <f t="shared" si="642"/>
        <v>1</v>
      </c>
      <c r="L3577" s="23">
        <f t="shared" si="637"/>
        <v>0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5233</v>
      </c>
      <c r="X3577" s="32" t="str">
        <f t="shared" si="638"/>
        <v/>
      </c>
      <c r="Y3577" s="23"/>
      <c r="Z3577" s="23" t="str">
        <f t="shared" si="643"/>
        <v/>
      </c>
      <c r="AA3577" s="23" t="str">
        <f t="shared" si="644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5227</v>
      </c>
      <c r="C3578" s="32">
        <v>45941</v>
      </c>
      <c r="D3578" s="32" t="s">
        <v>5240</v>
      </c>
      <c r="E3578" s="51">
        <v>287.7</v>
      </c>
      <c r="F3578" s="51">
        <f t="shared" si="640"/>
        <v>25317.599999999999</v>
      </c>
      <c r="G3578" s="52">
        <f t="shared" si="641"/>
        <v>25317.599999999999</v>
      </c>
      <c r="H3578" s="23">
        <v>369332</v>
      </c>
      <c r="I3578" s="23" t="s">
        <v>5092</v>
      </c>
      <c r="J3578" s="23">
        <v>1</v>
      </c>
      <c r="K3578" s="23">
        <f t="shared" si="642"/>
        <v>1</v>
      </c>
      <c r="L3578" s="23">
        <f t="shared" si="637"/>
        <v>0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5233</v>
      </c>
      <c r="X3578" s="32" t="str">
        <f t="shared" si="638"/>
        <v/>
      </c>
      <c r="Y3578" s="23"/>
      <c r="Z3578" s="23" t="str">
        <f t="shared" si="643"/>
        <v/>
      </c>
      <c r="AA3578" s="23" t="str">
        <f t="shared" si="644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5227</v>
      </c>
      <c r="C3579" s="32">
        <v>45941</v>
      </c>
      <c r="D3579" s="32" t="s">
        <v>5240</v>
      </c>
      <c r="E3579" s="51">
        <v>107.1</v>
      </c>
      <c r="F3579" s="51">
        <f t="shared" si="640"/>
        <v>9424.7999999999993</v>
      </c>
      <c r="G3579" s="52">
        <f t="shared" si="641"/>
        <v>9424.7999999999993</v>
      </c>
      <c r="H3579" s="23">
        <v>369703</v>
      </c>
      <c r="I3579" s="23" t="s">
        <v>5209</v>
      </c>
      <c r="J3579" s="23">
        <v>1</v>
      </c>
      <c r="K3579" s="23">
        <f t="shared" si="642"/>
        <v>1</v>
      </c>
      <c r="L3579" s="23">
        <f t="shared" si="637"/>
        <v>0</v>
      </c>
      <c r="M3579" s="23"/>
      <c r="N3579" s="32"/>
      <c r="O3579" s="52"/>
      <c r="P3579" s="23" t="s">
        <v>5224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5234</v>
      </c>
      <c r="X3579" s="32" t="str">
        <f t="shared" si="638"/>
        <v/>
      </c>
      <c r="Y3579" s="23"/>
      <c r="Z3579" s="23" t="str">
        <f t="shared" si="643"/>
        <v/>
      </c>
      <c r="AA3579" s="23" t="str">
        <f t="shared" si="644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5227</v>
      </c>
      <c r="C3580" s="32">
        <v>45941</v>
      </c>
      <c r="D3580" s="32" t="s">
        <v>5240</v>
      </c>
      <c r="E3580" s="51">
        <v>321.75</v>
      </c>
      <c r="F3580" s="51">
        <f t="shared" si="640"/>
        <v>28314</v>
      </c>
      <c r="G3580" s="52">
        <f t="shared" si="641"/>
        <v>28314</v>
      </c>
      <c r="H3580" s="23">
        <v>396414</v>
      </c>
      <c r="I3580" s="23" t="s">
        <v>5094</v>
      </c>
      <c r="J3580" s="23">
        <v>1</v>
      </c>
      <c r="K3580" s="23">
        <f t="shared" si="642"/>
        <v>1</v>
      </c>
      <c r="L3580" s="23">
        <f t="shared" si="637"/>
        <v>0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5233</v>
      </c>
      <c r="X3580" s="32" t="str">
        <f t="shared" si="638"/>
        <v/>
      </c>
      <c r="Y3580" s="23"/>
      <c r="Z3580" s="23" t="str">
        <f t="shared" si="643"/>
        <v/>
      </c>
      <c r="AA3580" s="23" t="str">
        <f t="shared" si="644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5227</v>
      </c>
      <c r="C3581" s="32">
        <v>45941</v>
      </c>
      <c r="D3581" s="32" t="s">
        <v>5240</v>
      </c>
      <c r="E3581" s="51">
        <v>146.30000000000001</v>
      </c>
      <c r="F3581" s="51">
        <f t="shared" si="640"/>
        <v>12874.400000000001</v>
      </c>
      <c r="G3581" s="52">
        <f t="shared" si="641"/>
        <v>12874.400000000001</v>
      </c>
      <c r="H3581" s="23">
        <v>400129</v>
      </c>
      <c r="I3581" s="23" t="s">
        <v>5210</v>
      </c>
      <c r="J3581" s="23">
        <v>1</v>
      </c>
      <c r="K3581" s="23">
        <f t="shared" si="642"/>
        <v>1</v>
      </c>
      <c r="L3581" s="23">
        <f t="shared" si="637"/>
        <v>0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5239</v>
      </c>
      <c r="X3581" s="32" t="str">
        <f t="shared" si="638"/>
        <v/>
      </c>
      <c r="Y3581" s="23"/>
      <c r="Z3581" s="23" t="str">
        <f t="shared" si="643"/>
        <v/>
      </c>
      <c r="AA3581" s="23" t="str">
        <f t="shared" si="644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5227</v>
      </c>
      <c r="C3582" s="32">
        <v>45941</v>
      </c>
      <c r="D3582" s="32" t="s">
        <v>5240</v>
      </c>
      <c r="E3582" s="51">
        <v>115.5</v>
      </c>
      <c r="F3582" s="51">
        <f t="shared" si="640"/>
        <v>10164</v>
      </c>
      <c r="G3582" s="52">
        <f t="shared" si="641"/>
        <v>20328</v>
      </c>
      <c r="H3582" s="23">
        <v>400218</v>
      </c>
      <c r="I3582" s="23" t="s">
        <v>4814</v>
      </c>
      <c r="J3582" s="23">
        <v>2</v>
      </c>
      <c r="K3582" s="23">
        <f t="shared" si="642"/>
        <v>2</v>
      </c>
      <c r="L3582" s="23">
        <f t="shared" si="637"/>
        <v>0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5233</v>
      </c>
      <c r="X3582" s="32" t="str">
        <f t="shared" si="638"/>
        <v/>
      </c>
      <c r="Y3582" s="23"/>
      <c r="Z3582" s="23" t="str">
        <f t="shared" si="643"/>
        <v/>
      </c>
      <c r="AA3582" s="23" t="str">
        <f t="shared" si="644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5227</v>
      </c>
      <c r="C3583" s="32">
        <v>45941</v>
      </c>
      <c r="D3583" s="32" t="s">
        <v>5240</v>
      </c>
      <c r="E3583" s="51">
        <v>68.599999999999994</v>
      </c>
      <c r="F3583" s="51">
        <f t="shared" si="640"/>
        <v>6036.7999999999993</v>
      </c>
      <c r="G3583" s="52">
        <f t="shared" si="641"/>
        <v>6036.7999999999993</v>
      </c>
      <c r="H3583" s="23">
        <v>400508</v>
      </c>
      <c r="I3583" s="23" t="s">
        <v>4817</v>
      </c>
      <c r="J3583" s="23">
        <v>1</v>
      </c>
      <c r="K3583" s="23">
        <f t="shared" si="642"/>
        <v>1</v>
      </c>
      <c r="L3583" s="23">
        <f t="shared" si="637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5233</v>
      </c>
      <c r="X3583" s="32" t="str">
        <f t="shared" si="638"/>
        <v/>
      </c>
      <c r="Y3583" s="23"/>
      <c r="Z3583" s="23" t="str">
        <f t="shared" si="643"/>
        <v/>
      </c>
      <c r="AA3583" s="23" t="str">
        <f t="shared" si="644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5227</v>
      </c>
      <c r="C3584" s="32">
        <v>45941</v>
      </c>
      <c r="D3584" s="32" t="s">
        <v>5240</v>
      </c>
      <c r="E3584" s="51">
        <v>123.2</v>
      </c>
      <c r="F3584" s="51">
        <f t="shared" si="640"/>
        <v>10841.6</v>
      </c>
      <c r="G3584" s="52">
        <f t="shared" si="641"/>
        <v>10841.6</v>
      </c>
      <c r="H3584" s="23">
        <v>400522</v>
      </c>
      <c r="I3584" s="23" t="s">
        <v>4817</v>
      </c>
      <c r="J3584" s="23">
        <v>1</v>
      </c>
      <c r="K3584" s="23">
        <f t="shared" si="642"/>
        <v>1</v>
      </c>
      <c r="L3584" s="23">
        <f t="shared" si="637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5233</v>
      </c>
      <c r="X3584" s="32" t="str">
        <f t="shared" si="638"/>
        <v/>
      </c>
      <c r="Y3584" s="23"/>
      <c r="Z3584" s="23" t="str">
        <f t="shared" si="643"/>
        <v/>
      </c>
      <c r="AA3584" s="23" t="str">
        <f t="shared" si="644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5227</v>
      </c>
      <c r="C3585" s="32">
        <v>45941</v>
      </c>
      <c r="D3585" s="32" t="s">
        <v>5240</v>
      </c>
      <c r="E3585" s="51">
        <v>123.2</v>
      </c>
      <c r="F3585" s="51">
        <f t="shared" si="640"/>
        <v>10841.6</v>
      </c>
      <c r="G3585" s="52">
        <f t="shared" si="641"/>
        <v>10841.6</v>
      </c>
      <c r="H3585" s="23">
        <v>400524</v>
      </c>
      <c r="I3585" s="23" t="s">
        <v>4817</v>
      </c>
      <c r="J3585" s="23">
        <v>1</v>
      </c>
      <c r="K3585" s="23">
        <f t="shared" si="642"/>
        <v>1</v>
      </c>
      <c r="L3585" s="23">
        <f t="shared" si="637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5233</v>
      </c>
      <c r="X3585" s="32" t="str">
        <f t="shared" si="638"/>
        <v/>
      </c>
      <c r="Y3585" s="23"/>
      <c r="Z3585" s="23" t="str">
        <f t="shared" si="643"/>
        <v/>
      </c>
      <c r="AA3585" s="23" t="str">
        <f t="shared" si="644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5227</v>
      </c>
      <c r="C3586" s="32">
        <v>45941</v>
      </c>
      <c r="D3586" s="32" t="s">
        <v>5240</v>
      </c>
      <c r="E3586" s="51">
        <v>202.5</v>
      </c>
      <c r="F3586" s="51">
        <f t="shared" si="640"/>
        <v>17820</v>
      </c>
      <c r="G3586" s="52">
        <f t="shared" si="641"/>
        <v>17820</v>
      </c>
      <c r="H3586" s="23">
        <v>400551</v>
      </c>
      <c r="I3586" s="23" t="s">
        <v>4817</v>
      </c>
      <c r="J3586" s="23">
        <v>1</v>
      </c>
      <c r="K3586" s="23">
        <f t="shared" si="642"/>
        <v>1</v>
      </c>
      <c r="L3586" s="23">
        <f t="shared" si="637"/>
        <v>0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5233</v>
      </c>
      <c r="X3586" s="32" t="str">
        <f t="shared" si="638"/>
        <v/>
      </c>
      <c r="Y3586" s="23"/>
      <c r="Z3586" s="23" t="str">
        <f t="shared" si="643"/>
        <v/>
      </c>
      <c r="AA3586" s="23" t="str">
        <f t="shared" si="644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5227</v>
      </c>
      <c r="C3587" s="32">
        <v>45941</v>
      </c>
      <c r="D3587" s="32" t="s">
        <v>5240</v>
      </c>
      <c r="E3587" s="51">
        <v>168.7</v>
      </c>
      <c r="F3587" s="51">
        <f t="shared" si="640"/>
        <v>14845.599999999999</v>
      </c>
      <c r="G3587" s="52">
        <f t="shared" si="641"/>
        <v>14845.599999999999</v>
      </c>
      <c r="H3587" s="23">
        <v>400932</v>
      </c>
      <c r="I3587" s="23" t="s">
        <v>5211</v>
      </c>
      <c r="J3587" s="23">
        <v>1</v>
      </c>
      <c r="K3587" s="23">
        <f t="shared" si="642"/>
        <v>1</v>
      </c>
      <c r="L3587" s="23">
        <f t="shared" si="637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5233</v>
      </c>
      <c r="X3587" s="32" t="str">
        <f t="shared" si="638"/>
        <v/>
      </c>
      <c r="Y3587" s="23"/>
      <c r="Z3587" s="23" t="str">
        <f t="shared" si="643"/>
        <v/>
      </c>
      <c r="AA3587" s="23" t="str">
        <f t="shared" si="644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5227</v>
      </c>
      <c r="C3588" s="32">
        <v>45941</v>
      </c>
      <c r="D3588" s="32" t="s">
        <v>5240</v>
      </c>
      <c r="E3588" s="51">
        <v>127.4</v>
      </c>
      <c r="F3588" s="51">
        <f t="shared" si="640"/>
        <v>11211.2</v>
      </c>
      <c r="G3588" s="52">
        <f t="shared" si="641"/>
        <v>11211.2</v>
      </c>
      <c r="H3588" s="23">
        <v>405301</v>
      </c>
      <c r="I3588" s="23" t="s">
        <v>4820</v>
      </c>
      <c r="J3588" s="23">
        <v>1</v>
      </c>
      <c r="K3588" s="23">
        <f t="shared" si="642"/>
        <v>1</v>
      </c>
      <c r="L3588" s="23">
        <f t="shared" si="637"/>
        <v>0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5233</v>
      </c>
      <c r="X3588" s="32" t="str">
        <f t="shared" si="638"/>
        <v/>
      </c>
      <c r="Y3588" s="23"/>
      <c r="Z3588" s="23" t="str">
        <f t="shared" si="643"/>
        <v/>
      </c>
      <c r="AA3588" s="23" t="str">
        <f t="shared" si="644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5227</v>
      </c>
      <c r="C3589" s="32">
        <v>45941</v>
      </c>
      <c r="D3589" s="32" t="s">
        <v>5240</v>
      </c>
      <c r="E3589" s="51">
        <v>204.4</v>
      </c>
      <c r="F3589" s="51">
        <f t="shared" si="640"/>
        <v>17987.2</v>
      </c>
      <c r="G3589" s="52">
        <f t="shared" si="641"/>
        <v>17987.2</v>
      </c>
      <c r="H3589" s="23">
        <v>405706</v>
      </c>
      <c r="I3589" s="23" t="s">
        <v>5212</v>
      </c>
      <c r="J3589" s="23">
        <v>1</v>
      </c>
      <c r="K3589" s="23">
        <f t="shared" si="642"/>
        <v>1</v>
      </c>
      <c r="L3589" s="23">
        <f t="shared" si="637"/>
        <v>0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5233</v>
      </c>
      <c r="X3589" s="32" t="str">
        <f t="shared" si="638"/>
        <v/>
      </c>
      <c r="Y3589" s="23"/>
      <c r="Z3589" s="23" t="str">
        <f t="shared" si="643"/>
        <v/>
      </c>
      <c r="AA3589" s="23" t="str">
        <f t="shared" si="644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5227</v>
      </c>
      <c r="C3590" s="32">
        <v>45941</v>
      </c>
      <c r="D3590" s="32" t="s">
        <v>5240</v>
      </c>
      <c r="E3590" s="51">
        <v>81.2</v>
      </c>
      <c r="F3590" s="51">
        <f t="shared" si="640"/>
        <v>7145.6</v>
      </c>
      <c r="G3590" s="52">
        <f t="shared" si="641"/>
        <v>7145.6</v>
      </c>
      <c r="H3590" s="23">
        <v>406001</v>
      </c>
      <c r="I3590" s="23" t="s">
        <v>5213</v>
      </c>
      <c r="J3590" s="23">
        <v>1</v>
      </c>
      <c r="K3590" s="23">
        <f t="shared" si="642"/>
        <v>1</v>
      </c>
      <c r="L3590" s="23">
        <f t="shared" si="637"/>
        <v>0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/>
      <c r="Z3590" s="23" t="str">
        <f t="shared" si="643"/>
        <v/>
      </c>
      <c r="AA3590" s="23" t="str">
        <f t="shared" si="644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5227</v>
      </c>
      <c r="C3591" s="32">
        <v>45941</v>
      </c>
      <c r="D3591" s="32" t="s">
        <v>5240</v>
      </c>
      <c r="E3591" s="51">
        <v>98.7</v>
      </c>
      <c r="F3591" s="51">
        <f t="shared" si="640"/>
        <v>8685.6</v>
      </c>
      <c r="G3591" s="52">
        <f t="shared" si="641"/>
        <v>8685.6</v>
      </c>
      <c r="H3591" s="23">
        <v>406416</v>
      </c>
      <c r="I3591" s="23" t="s">
        <v>4821</v>
      </c>
      <c r="J3591" s="23">
        <v>1</v>
      </c>
      <c r="K3591" s="23">
        <f t="shared" si="642"/>
        <v>1</v>
      </c>
      <c r="L3591" s="23">
        <f t="shared" si="637"/>
        <v>0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/>
      <c r="Z3591" s="23" t="str">
        <f t="shared" si="643"/>
        <v/>
      </c>
      <c r="AA3591" s="23" t="str">
        <f t="shared" si="644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5227</v>
      </c>
      <c r="C3592" s="32">
        <v>45941</v>
      </c>
      <c r="D3592" s="32" t="s">
        <v>5240</v>
      </c>
      <c r="E3592" s="51">
        <v>185.5</v>
      </c>
      <c r="F3592" s="51">
        <f t="shared" si="640"/>
        <v>16324</v>
      </c>
      <c r="G3592" s="52">
        <f t="shared" si="641"/>
        <v>16324</v>
      </c>
      <c r="H3592" s="23">
        <v>406516</v>
      </c>
      <c r="I3592" s="23" t="s">
        <v>4822</v>
      </c>
      <c r="J3592" s="23">
        <v>1</v>
      </c>
      <c r="K3592" s="23">
        <f t="shared" si="642"/>
        <v>1</v>
      </c>
      <c r="L3592" s="23">
        <f t="shared" si="637"/>
        <v>0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5233</v>
      </c>
      <c r="X3592" s="32" t="str">
        <f t="shared" si="638"/>
        <v/>
      </c>
      <c r="Y3592" s="23"/>
      <c r="Z3592" s="23" t="str">
        <f t="shared" si="643"/>
        <v/>
      </c>
      <c r="AA3592" s="23" t="str">
        <f t="shared" si="644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5227</v>
      </c>
      <c r="C3593" s="32">
        <v>45941</v>
      </c>
      <c r="D3593" s="32" t="s">
        <v>5240</v>
      </c>
      <c r="E3593" s="51">
        <v>144.19999999999999</v>
      </c>
      <c r="F3593" s="51">
        <f t="shared" si="640"/>
        <v>12689.599999999999</v>
      </c>
      <c r="G3593" s="52">
        <f t="shared" si="641"/>
        <v>12689.599999999999</v>
      </c>
      <c r="H3593" s="23">
        <v>406606</v>
      </c>
      <c r="I3593" s="23" t="s">
        <v>4823</v>
      </c>
      <c r="J3593" s="23">
        <v>1</v>
      </c>
      <c r="K3593" s="23">
        <f t="shared" si="642"/>
        <v>1</v>
      </c>
      <c r="L3593" s="23">
        <f t="shared" si="637"/>
        <v>0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5233</v>
      </c>
      <c r="X3593" s="32" t="str">
        <f t="shared" si="638"/>
        <v/>
      </c>
      <c r="Y3593" s="23"/>
      <c r="Z3593" s="23" t="str">
        <f t="shared" si="643"/>
        <v/>
      </c>
      <c r="AA3593" s="23" t="str">
        <f t="shared" si="644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5227</v>
      </c>
      <c r="C3594" s="32">
        <v>45941</v>
      </c>
      <c r="D3594" s="32" t="s">
        <v>5240</v>
      </c>
      <c r="E3594" s="51">
        <v>70.7</v>
      </c>
      <c r="F3594" s="51">
        <f t="shared" si="640"/>
        <v>6221.6</v>
      </c>
      <c r="G3594" s="52">
        <f t="shared" si="641"/>
        <v>31108</v>
      </c>
      <c r="H3594" s="23">
        <v>410604</v>
      </c>
      <c r="I3594" s="23" t="s">
        <v>5214</v>
      </c>
      <c r="J3594" s="23">
        <v>5</v>
      </c>
      <c r="K3594" s="23">
        <f t="shared" si="642"/>
        <v>5</v>
      </c>
      <c r="L3594" s="23">
        <f t="shared" si="637"/>
        <v>0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/>
      <c r="Z3594" s="23" t="str">
        <f t="shared" si="643"/>
        <v/>
      </c>
      <c r="AA3594" s="23" t="str">
        <f t="shared" si="644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5227</v>
      </c>
      <c r="C3595" s="32">
        <v>45941</v>
      </c>
      <c r="D3595" s="32" t="s">
        <v>5240</v>
      </c>
      <c r="E3595" s="51">
        <v>62.3</v>
      </c>
      <c r="F3595" s="51">
        <f t="shared" si="640"/>
        <v>5482.4</v>
      </c>
      <c r="G3595" s="52">
        <f t="shared" si="641"/>
        <v>5482.4</v>
      </c>
      <c r="H3595" s="23">
        <v>420201</v>
      </c>
      <c r="I3595" s="23" t="s">
        <v>1607</v>
      </c>
      <c r="J3595" s="23">
        <v>1</v>
      </c>
      <c r="K3595" s="23">
        <f t="shared" si="642"/>
        <v>1</v>
      </c>
      <c r="L3595" s="23">
        <f t="shared" si="637"/>
        <v>0</v>
      </c>
      <c r="M3595" s="23"/>
      <c r="N3595" s="32"/>
      <c r="O3595" s="52"/>
      <c r="P3595" s="23" t="s">
        <v>4760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5233</v>
      </c>
      <c r="X3595" s="32" t="str">
        <f t="shared" si="638"/>
        <v/>
      </c>
      <c r="Y3595" s="23"/>
      <c r="Z3595" s="23" t="str">
        <f t="shared" si="643"/>
        <v/>
      </c>
      <c r="AA3595" s="23" t="str">
        <f t="shared" si="644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5227</v>
      </c>
      <c r="C3596" s="32">
        <v>45941</v>
      </c>
      <c r="D3596" s="32" t="s">
        <v>5240</v>
      </c>
      <c r="E3596" s="51">
        <v>45.5</v>
      </c>
      <c r="F3596" s="51">
        <f t="shared" si="640"/>
        <v>4004</v>
      </c>
      <c r="G3596" s="52">
        <f t="shared" si="641"/>
        <v>4004</v>
      </c>
      <c r="H3596" s="23">
        <v>420301</v>
      </c>
      <c r="I3596" s="23" t="s">
        <v>2893</v>
      </c>
      <c r="J3596" s="23">
        <v>1</v>
      </c>
      <c r="K3596" s="23">
        <f t="shared" si="642"/>
        <v>1</v>
      </c>
      <c r="L3596" s="23">
        <f t="shared" si="637"/>
        <v>0</v>
      </c>
      <c r="M3596" s="23"/>
      <c r="N3596" s="32"/>
      <c r="O3596" s="52"/>
      <c r="P3596" s="23" t="s">
        <v>4760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5233</v>
      </c>
      <c r="X3596" s="32" t="str">
        <f t="shared" si="638"/>
        <v/>
      </c>
      <c r="Y3596" s="23"/>
      <c r="Z3596" s="23" t="str">
        <f t="shared" si="643"/>
        <v/>
      </c>
      <c r="AA3596" s="23" t="str">
        <f t="shared" si="644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5227</v>
      </c>
      <c r="C3597" s="32">
        <v>45941</v>
      </c>
      <c r="D3597" s="32" t="s">
        <v>5240</v>
      </c>
      <c r="E3597" s="51">
        <v>21</v>
      </c>
      <c r="F3597" s="51">
        <f t="shared" si="640"/>
        <v>1848</v>
      </c>
      <c r="G3597" s="52">
        <f t="shared" si="641"/>
        <v>1848</v>
      </c>
      <c r="H3597" s="23">
        <v>420403</v>
      </c>
      <c r="I3597" s="23" t="s">
        <v>14</v>
      </c>
      <c r="J3597" s="23">
        <v>1</v>
      </c>
      <c r="K3597" s="23">
        <f t="shared" si="642"/>
        <v>1</v>
      </c>
      <c r="L3597" s="23">
        <f t="shared" si="637"/>
        <v>0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5233</v>
      </c>
      <c r="X3597" s="32" t="str">
        <f t="shared" si="638"/>
        <v/>
      </c>
      <c r="Y3597" s="23"/>
      <c r="Z3597" s="23" t="str">
        <f t="shared" si="643"/>
        <v/>
      </c>
      <c r="AA3597" s="23" t="str">
        <f t="shared" si="644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3" si="645">A3597+1</f>
        <v>3597</v>
      </c>
      <c r="B3598" s="23" t="s">
        <v>5227</v>
      </c>
      <c r="C3598" s="32">
        <v>45941</v>
      </c>
      <c r="D3598" s="32" t="s">
        <v>5240</v>
      </c>
      <c r="E3598" s="51">
        <v>21</v>
      </c>
      <c r="F3598" s="51">
        <f t="shared" si="640"/>
        <v>1848</v>
      </c>
      <c r="G3598" s="52">
        <f t="shared" si="641"/>
        <v>9240</v>
      </c>
      <c r="H3598" s="23">
        <v>420403</v>
      </c>
      <c r="I3598" s="23" t="s">
        <v>14</v>
      </c>
      <c r="J3598" s="23">
        <v>5</v>
      </c>
      <c r="K3598" s="23">
        <f t="shared" si="642"/>
        <v>5</v>
      </c>
      <c r="L3598" s="23">
        <f t="shared" si="637"/>
        <v>0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5233</v>
      </c>
      <c r="X3598" s="32" t="str">
        <f t="shared" si="638"/>
        <v/>
      </c>
      <c r="Y3598" s="23"/>
      <c r="Z3598" s="23" t="str">
        <f t="shared" si="643"/>
        <v/>
      </c>
      <c r="AA3598" s="23" t="str">
        <f t="shared" si="644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5"/>
        <v>3598</v>
      </c>
      <c r="B3599" s="23" t="s">
        <v>5227</v>
      </c>
      <c r="C3599" s="32">
        <v>45941</v>
      </c>
      <c r="D3599" s="32" t="s">
        <v>5240</v>
      </c>
      <c r="E3599" s="51">
        <v>45.5</v>
      </c>
      <c r="F3599" s="51">
        <f t="shared" si="640"/>
        <v>4004</v>
      </c>
      <c r="G3599" s="52">
        <f t="shared" si="641"/>
        <v>4004</v>
      </c>
      <c r="H3599" s="23">
        <v>420601</v>
      </c>
      <c r="I3599" s="23" t="s">
        <v>5215</v>
      </c>
      <c r="J3599" s="23">
        <v>1</v>
      </c>
      <c r="K3599" s="23">
        <f t="shared" si="642"/>
        <v>1</v>
      </c>
      <c r="L3599" s="23">
        <f t="shared" si="637"/>
        <v>0</v>
      </c>
      <c r="M3599" s="23"/>
      <c r="N3599" s="32"/>
      <c r="O3599" s="52"/>
      <c r="P3599" s="23" t="s">
        <v>4760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5233</v>
      </c>
      <c r="X3599" s="32" t="str">
        <f t="shared" si="638"/>
        <v/>
      </c>
      <c r="Y3599" s="23"/>
      <c r="Z3599" s="23" t="str">
        <f t="shared" si="643"/>
        <v/>
      </c>
      <c r="AA3599" s="23" t="str">
        <f t="shared" si="644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5"/>
        <v>3599</v>
      </c>
      <c r="B3600" s="23" t="s">
        <v>5227</v>
      </c>
      <c r="C3600" s="32">
        <v>45941</v>
      </c>
      <c r="D3600" s="32" t="s">
        <v>5240</v>
      </c>
      <c r="E3600" s="51">
        <v>45.5</v>
      </c>
      <c r="F3600" s="51">
        <f t="shared" si="640"/>
        <v>4004</v>
      </c>
      <c r="G3600" s="52">
        <f t="shared" si="641"/>
        <v>4004</v>
      </c>
      <c r="H3600" s="23">
        <v>420601</v>
      </c>
      <c r="I3600" s="23" t="s">
        <v>5215</v>
      </c>
      <c r="J3600" s="23">
        <v>1</v>
      </c>
      <c r="K3600" s="23">
        <f t="shared" si="642"/>
        <v>1</v>
      </c>
      <c r="L3600" s="23">
        <f t="shared" si="637"/>
        <v>0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5236</v>
      </c>
      <c r="X3600" s="32" t="str">
        <f t="shared" si="638"/>
        <v/>
      </c>
      <c r="Y3600" s="23"/>
      <c r="Z3600" s="23" t="str">
        <f t="shared" si="643"/>
        <v/>
      </c>
      <c r="AA3600" s="23" t="str">
        <f t="shared" si="644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5"/>
        <v>3600</v>
      </c>
      <c r="B3601" s="23" t="s">
        <v>5227</v>
      </c>
      <c r="C3601" s="32">
        <v>45941</v>
      </c>
      <c r="D3601" s="32" t="s">
        <v>5240</v>
      </c>
      <c r="E3601" s="51">
        <v>37.799999999999997</v>
      </c>
      <c r="F3601" s="51">
        <f t="shared" si="640"/>
        <v>3326.3999999999996</v>
      </c>
      <c r="G3601" s="52">
        <f t="shared" si="641"/>
        <v>3326.3999999999996</v>
      </c>
      <c r="H3601" s="23">
        <v>420701</v>
      </c>
      <c r="I3601" s="23" t="s">
        <v>5216</v>
      </c>
      <c r="J3601" s="23">
        <v>1</v>
      </c>
      <c r="K3601" s="23">
        <f t="shared" si="642"/>
        <v>1</v>
      </c>
      <c r="L3601" s="23">
        <f t="shared" si="637"/>
        <v>0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5233</v>
      </c>
      <c r="X3601" s="32" t="str">
        <f t="shared" si="638"/>
        <v/>
      </c>
      <c r="Y3601" s="23"/>
      <c r="Z3601" s="23" t="str">
        <f t="shared" si="643"/>
        <v/>
      </c>
      <c r="AA3601" s="23" t="str">
        <f t="shared" si="644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5"/>
        <v>3601</v>
      </c>
      <c r="B3602" s="23" t="s">
        <v>5227</v>
      </c>
      <c r="C3602" s="32">
        <v>45941</v>
      </c>
      <c r="D3602" s="32" t="s">
        <v>5240</v>
      </c>
      <c r="E3602" s="51">
        <v>37.799999999999997</v>
      </c>
      <c r="F3602" s="51">
        <f t="shared" si="640"/>
        <v>3326.3999999999996</v>
      </c>
      <c r="G3602" s="52">
        <f t="shared" si="641"/>
        <v>13305.599999999999</v>
      </c>
      <c r="H3602" s="23">
        <v>420701</v>
      </c>
      <c r="I3602" s="23" t="s">
        <v>5216</v>
      </c>
      <c r="J3602" s="23">
        <v>4</v>
      </c>
      <c r="K3602" s="23">
        <f t="shared" si="642"/>
        <v>4</v>
      </c>
      <c r="L3602" s="23">
        <f t="shared" si="637"/>
        <v>0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/>
      <c r="Z3602" s="23" t="str">
        <f t="shared" si="643"/>
        <v/>
      </c>
      <c r="AA3602" s="23" t="str">
        <f t="shared" si="644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5"/>
        <v>3602</v>
      </c>
      <c r="B3603" s="23" t="s">
        <v>5227</v>
      </c>
      <c r="C3603" s="32">
        <v>45941</v>
      </c>
      <c r="D3603" s="32" t="s">
        <v>5240</v>
      </c>
      <c r="E3603" s="51">
        <v>160.30000000000001</v>
      </c>
      <c r="F3603" s="51">
        <f t="shared" si="640"/>
        <v>14106.400000000001</v>
      </c>
      <c r="G3603" s="52">
        <f t="shared" si="641"/>
        <v>211596.00000000003</v>
      </c>
      <c r="H3603" s="23">
        <v>422302</v>
      </c>
      <c r="I3603" s="23" t="s">
        <v>1505</v>
      </c>
      <c r="J3603" s="23">
        <v>15</v>
      </c>
      <c r="K3603" s="23">
        <f t="shared" si="642"/>
        <v>15</v>
      </c>
      <c r="L3603" s="23">
        <f t="shared" ref="L3603:L3623" si="646">J3603-K3603</f>
        <v>0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5233</v>
      </c>
      <c r="X3603" s="32" t="str">
        <f t="shared" si="638"/>
        <v/>
      </c>
      <c r="Y3603" s="23"/>
      <c r="Z3603" s="23" t="str">
        <f t="shared" si="643"/>
        <v/>
      </c>
      <c r="AA3603" s="23" t="str">
        <f t="shared" si="644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5"/>
        <v>3603</v>
      </c>
      <c r="B3604" s="23" t="s">
        <v>5227</v>
      </c>
      <c r="C3604" s="32">
        <v>45941</v>
      </c>
      <c r="D3604" s="32" t="s">
        <v>5240</v>
      </c>
      <c r="E3604" s="51">
        <v>160.30000000000001</v>
      </c>
      <c r="F3604" s="51">
        <f t="shared" si="640"/>
        <v>14106.400000000001</v>
      </c>
      <c r="G3604" s="52">
        <f t="shared" si="641"/>
        <v>42319.200000000004</v>
      </c>
      <c r="H3604" s="23">
        <v>422302</v>
      </c>
      <c r="I3604" s="23" t="s">
        <v>1505</v>
      </c>
      <c r="J3604" s="23">
        <v>3</v>
      </c>
      <c r="K3604" s="23">
        <f t="shared" si="642"/>
        <v>3</v>
      </c>
      <c r="L3604" s="23">
        <f t="shared" si="646"/>
        <v>0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5233</v>
      </c>
      <c r="X3604" s="32" t="str">
        <f t="shared" si="638"/>
        <v/>
      </c>
      <c r="Y3604" s="23"/>
      <c r="Z3604" s="23" t="str">
        <f t="shared" si="643"/>
        <v/>
      </c>
      <c r="AA3604" s="23" t="str">
        <f t="shared" si="644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5"/>
        <v>3604</v>
      </c>
      <c r="B3605" s="23" t="s">
        <v>5227</v>
      </c>
      <c r="C3605" s="32">
        <v>45941</v>
      </c>
      <c r="D3605" s="32" t="s">
        <v>5240</v>
      </c>
      <c r="E3605" s="51">
        <v>160.30000000000001</v>
      </c>
      <c r="F3605" s="51">
        <f t="shared" si="640"/>
        <v>14106.400000000001</v>
      </c>
      <c r="G3605" s="52">
        <f t="shared" si="641"/>
        <v>28212.800000000003</v>
      </c>
      <c r="H3605" s="23">
        <v>422302</v>
      </c>
      <c r="I3605" s="23" t="s">
        <v>1505</v>
      </c>
      <c r="J3605" s="23">
        <v>2</v>
      </c>
      <c r="K3605" s="23">
        <f t="shared" si="642"/>
        <v>2</v>
      </c>
      <c r="L3605" s="23">
        <f t="shared" si="646"/>
        <v>0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5233</v>
      </c>
      <c r="X3605" s="32" t="str">
        <f t="shared" ref="X3605:X3623" si="647">IF(OR(R3605 = "PRIYANKA MADAM", R3605 = "DEEPAK", R3605 = "PORTER"),N3605,"")</f>
        <v/>
      </c>
      <c r="Y3605" s="23"/>
      <c r="Z3605" s="23" t="str">
        <f t="shared" si="643"/>
        <v/>
      </c>
      <c r="AA3605" s="23" t="str">
        <f t="shared" si="644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5"/>
        <v>3605</v>
      </c>
      <c r="B3606" s="23" t="s">
        <v>5227</v>
      </c>
      <c r="C3606" s="32">
        <v>45941</v>
      </c>
      <c r="D3606" s="32" t="s">
        <v>5240</v>
      </c>
      <c r="E3606" s="51">
        <v>53.9</v>
      </c>
      <c r="F3606" s="51">
        <f t="shared" si="640"/>
        <v>4743.2</v>
      </c>
      <c r="G3606" s="52">
        <f t="shared" si="641"/>
        <v>4743.2</v>
      </c>
      <c r="H3606" s="23">
        <v>422501</v>
      </c>
      <c r="I3606" s="23" t="s">
        <v>4832</v>
      </c>
      <c r="J3606" s="23">
        <v>1</v>
      </c>
      <c r="K3606" s="23">
        <f t="shared" ref="K3606:K3623" si="648">J3606</f>
        <v>1</v>
      </c>
      <c r="L3606" s="23">
        <f t="shared" si="646"/>
        <v>0</v>
      </c>
      <c r="M3606" s="23"/>
      <c r="N3606" s="32"/>
      <c r="O3606" s="52"/>
      <c r="P3606" s="23" t="s">
        <v>4760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5233</v>
      </c>
      <c r="X3606" s="32" t="str">
        <f t="shared" si="647"/>
        <v/>
      </c>
      <c r="Y3606" s="23"/>
      <c r="Z3606" s="23" t="str">
        <f t="shared" si="643"/>
        <v/>
      </c>
      <c r="AA3606" s="23" t="str">
        <f t="shared" si="644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5"/>
        <v>3606</v>
      </c>
      <c r="B3607" s="23" t="s">
        <v>5227</v>
      </c>
      <c r="C3607" s="32">
        <v>45941</v>
      </c>
      <c r="D3607" s="32" t="s">
        <v>5240</v>
      </c>
      <c r="E3607" s="51">
        <v>62.3</v>
      </c>
      <c r="F3607" s="51">
        <f t="shared" si="640"/>
        <v>5482.4</v>
      </c>
      <c r="G3607" s="52">
        <f t="shared" si="641"/>
        <v>27412</v>
      </c>
      <c r="H3607" s="23">
        <v>423101</v>
      </c>
      <c r="I3607" s="23" t="s">
        <v>1267</v>
      </c>
      <c r="J3607" s="23">
        <v>5</v>
      </c>
      <c r="K3607" s="23">
        <f t="shared" si="648"/>
        <v>5</v>
      </c>
      <c r="L3607" s="23">
        <f t="shared" si="646"/>
        <v>0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5233</v>
      </c>
      <c r="X3607" s="32" t="str">
        <f t="shared" si="647"/>
        <v/>
      </c>
      <c r="Y3607" s="23"/>
      <c r="Z3607" s="23" t="str">
        <f t="shared" si="643"/>
        <v/>
      </c>
      <c r="AA3607" s="23" t="str">
        <f t="shared" si="644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5"/>
        <v>3607</v>
      </c>
      <c r="B3608" s="23" t="s">
        <v>5227</v>
      </c>
      <c r="C3608" s="32">
        <v>45941</v>
      </c>
      <c r="D3608" s="32" t="s">
        <v>5240</v>
      </c>
      <c r="E3608" s="51">
        <v>234.5</v>
      </c>
      <c r="F3608" s="51">
        <f t="shared" si="640"/>
        <v>20636</v>
      </c>
      <c r="G3608" s="52">
        <f t="shared" si="641"/>
        <v>61908</v>
      </c>
      <c r="H3608" s="23">
        <v>423102</v>
      </c>
      <c r="I3608" s="23" t="s">
        <v>1267</v>
      </c>
      <c r="J3608" s="23">
        <v>3</v>
      </c>
      <c r="K3608" s="23">
        <f t="shared" si="648"/>
        <v>3</v>
      </c>
      <c r="L3608" s="23">
        <f t="shared" si="646"/>
        <v>0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7"/>
        <v/>
      </c>
      <c r="Y3608" s="23"/>
      <c r="Z3608" s="23" t="str">
        <f t="shared" si="643"/>
        <v/>
      </c>
      <c r="AA3608" s="23" t="str">
        <f t="shared" si="644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5"/>
        <v>3608</v>
      </c>
      <c r="B3609" s="23" t="s">
        <v>5227</v>
      </c>
      <c r="C3609" s="32">
        <v>45941</v>
      </c>
      <c r="D3609" s="32" t="s">
        <v>5240</v>
      </c>
      <c r="E3609" s="51">
        <v>62.3</v>
      </c>
      <c r="F3609" s="51">
        <f t="shared" si="640"/>
        <v>5482.4</v>
      </c>
      <c r="G3609" s="52">
        <f t="shared" si="641"/>
        <v>10964.8</v>
      </c>
      <c r="H3609" s="23">
        <v>423105</v>
      </c>
      <c r="I3609" s="23" t="s">
        <v>19</v>
      </c>
      <c r="J3609" s="23">
        <v>2</v>
      </c>
      <c r="K3609" s="23">
        <f t="shared" si="648"/>
        <v>2</v>
      </c>
      <c r="L3609" s="23">
        <f t="shared" si="646"/>
        <v>0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5233</v>
      </c>
      <c r="X3609" s="32" t="str">
        <f t="shared" si="647"/>
        <v/>
      </c>
      <c r="Y3609" s="23"/>
      <c r="Z3609" s="23" t="str">
        <f t="shared" si="643"/>
        <v/>
      </c>
      <c r="AA3609" s="23" t="str">
        <f t="shared" si="644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5"/>
        <v>3609</v>
      </c>
      <c r="B3610" s="23" t="s">
        <v>5227</v>
      </c>
      <c r="C3610" s="32">
        <v>45941</v>
      </c>
      <c r="D3610" s="32" t="s">
        <v>5240</v>
      </c>
      <c r="E3610" s="51">
        <v>115.5</v>
      </c>
      <c r="F3610" s="51">
        <f t="shared" si="640"/>
        <v>10164</v>
      </c>
      <c r="G3610" s="52">
        <f t="shared" si="641"/>
        <v>10164</v>
      </c>
      <c r="H3610" s="23">
        <v>424401</v>
      </c>
      <c r="I3610" s="23" t="s">
        <v>1344</v>
      </c>
      <c r="J3610" s="23">
        <v>1</v>
      </c>
      <c r="K3610" s="23">
        <f t="shared" si="648"/>
        <v>1</v>
      </c>
      <c r="L3610" s="23">
        <f t="shared" si="646"/>
        <v>0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5233</v>
      </c>
      <c r="X3610" s="32" t="str">
        <f t="shared" si="647"/>
        <v/>
      </c>
      <c r="Y3610" s="23"/>
      <c r="Z3610" s="23" t="str">
        <f t="shared" si="643"/>
        <v/>
      </c>
      <c r="AA3610" s="23" t="str">
        <f t="shared" si="644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5"/>
        <v>3610</v>
      </c>
      <c r="B3611" s="23" t="s">
        <v>5227</v>
      </c>
      <c r="C3611" s="32">
        <v>45941</v>
      </c>
      <c r="D3611" s="32" t="s">
        <v>5240</v>
      </c>
      <c r="E3611" s="51">
        <v>16.8</v>
      </c>
      <c r="F3611" s="51">
        <f t="shared" si="640"/>
        <v>1478.4</v>
      </c>
      <c r="G3611" s="52">
        <f t="shared" si="641"/>
        <v>1478.4</v>
      </c>
      <c r="H3611" s="23">
        <v>425501</v>
      </c>
      <c r="I3611" s="23" t="s">
        <v>5217</v>
      </c>
      <c r="J3611" s="23">
        <v>1</v>
      </c>
      <c r="K3611" s="23">
        <f t="shared" si="648"/>
        <v>1</v>
      </c>
      <c r="L3611" s="23">
        <f t="shared" si="646"/>
        <v>0</v>
      </c>
      <c r="M3611" s="23"/>
      <c r="N3611" s="32"/>
      <c r="O3611" s="52"/>
      <c r="P3611" s="23" t="s">
        <v>4760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5233</v>
      </c>
      <c r="X3611" s="32" t="str">
        <f t="shared" si="647"/>
        <v/>
      </c>
      <c r="Y3611" s="23"/>
      <c r="Z3611" s="23" t="str">
        <f t="shared" si="643"/>
        <v/>
      </c>
      <c r="AA3611" s="23" t="str">
        <f t="shared" si="644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5"/>
        <v>3611</v>
      </c>
      <c r="B3612" s="23" t="s">
        <v>5227</v>
      </c>
      <c r="C3612" s="32">
        <v>45941</v>
      </c>
      <c r="D3612" s="32" t="s">
        <v>5240</v>
      </c>
      <c r="E3612" s="51">
        <v>98.7</v>
      </c>
      <c r="F3612" s="51">
        <f t="shared" si="640"/>
        <v>8685.6</v>
      </c>
      <c r="G3612" s="52">
        <f t="shared" si="641"/>
        <v>8685.6</v>
      </c>
      <c r="H3612" s="23">
        <v>426102</v>
      </c>
      <c r="I3612" s="23" t="s">
        <v>1878</v>
      </c>
      <c r="J3612" s="23">
        <v>1</v>
      </c>
      <c r="K3612" s="23">
        <f t="shared" si="648"/>
        <v>1</v>
      </c>
      <c r="L3612" s="23">
        <f t="shared" si="646"/>
        <v>0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5233</v>
      </c>
      <c r="X3612" s="32" t="str">
        <f t="shared" si="647"/>
        <v/>
      </c>
      <c r="Y3612" s="23"/>
      <c r="Z3612" s="23" t="str">
        <f t="shared" si="643"/>
        <v/>
      </c>
      <c r="AA3612" s="23" t="str">
        <f t="shared" si="644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5"/>
        <v>3612</v>
      </c>
      <c r="B3613" s="23" t="s">
        <v>5227</v>
      </c>
      <c r="C3613" s="32">
        <v>45941</v>
      </c>
      <c r="D3613" s="32" t="s">
        <v>5240</v>
      </c>
      <c r="E3613" s="51">
        <v>87.5</v>
      </c>
      <c r="F3613" s="51">
        <f t="shared" si="640"/>
        <v>7700</v>
      </c>
      <c r="G3613" s="52">
        <f t="shared" si="641"/>
        <v>7700</v>
      </c>
      <c r="H3613" s="23">
        <v>426105</v>
      </c>
      <c r="I3613" s="23" t="s">
        <v>1761</v>
      </c>
      <c r="J3613" s="23">
        <v>1</v>
      </c>
      <c r="K3613" s="23">
        <f t="shared" si="648"/>
        <v>1</v>
      </c>
      <c r="L3613" s="23">
        <f t="shared" si="646"/>
        <v>0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5233</v>
      </c>
      <c r="X3613" s="32" t="str">
        <f t="shared" si="647"/>
        <v/>
      </c>
      <c r="Y3613" s="23"/>
      <c r="Z3613" s="23" t="str">
        <f t="shared" si="643"/>
        <v/>
      </c>
      <c r="AA3613" s="23" t="str">
        <f t="shared" si="644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5"/>
        <v>3613</v>
      </c>
      <c r="B3614" s="23" t="s">
        <v>5227</v>
      </c>
      <c r="C3614" s="32">
        <v>45941</v>
      </c>
      <c r="D3614" s="32" t="s">
        <v>5240</v>
      </c>
      <c r="E3614" s="51">
        <v>193.2</v>
      </c>
      <c r="F3614" s="51">
        <f t="shared" si="640"/>
        <v>17001.599999999999</v>
      </c>
      <c r="G3614" s="52">
        <f t="shared" si="641"/>
        <v>17001.599999999999</v>
      </c>
      <c r="H3614" s="23">
        <v>426803</v>
      </c>
      <c r="I3614" s="23" t="s">
        <v>1612</v>
      </c>
      <c r="J3614" s="23">
        <v>1</v>
      </c>
      <c r="K3614" s="23">
        <f t="shared" si="648"/>
        <v>1</v>
      </c>
      <c r="L3614" s="23">
        <f t="shared" si="646"/>
        <v>0</v>
      </c>
      <c r="M3614" s="23"/>
      <c r="N3614" s="32"/>
      <c r="O3614" s="52"/>
      <c r="P3614" s="23" t="s">
        <v>4760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5233</v>
      </c>
      <c r="X3614" s="32" t="str">
        <f t="shared" si="647"/>
        <v/>
      </c>
      <c r="Y3614" s="23"/>
      <c r="Z3614" s="23" t="str">
        <f t="shared" si="643"/>
        <v/>
      </c>
      <c r="AA3614" s="23" t="str">
        <f t="shared" si="644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5"/>
        <v>3614</v>
      </c>
      <c r="B3615" s="23" t="s">
        <v>5227</v>
      </c>
      <c r="C3615" s="32">
        <v>45941</v>
      </c>
      <c r="D3615" s="32" t="s">
        <v>5240</v>
      </c>
      <c r="E3615" s="51">
        <v>158.19999999999999</v>
      </c>
      <c r="F3615" s="51">
        <f t="shared" si="640"/>
        <v>13921.599999999999</v>
      </c>
      <c r="G3615" s="52">
        <f t="shared" si="641"/>
        <v>13921.599999999999</v>
      </c>
      <c r="H3615" s="23">
        <v>505008</v>
      </c>
      <c r="I3615" s="23" t="s">
        <v>5218</v>
      </c>
      <c r="J3615" s="23">
        <v>1</v>
      </c>
      <c r="K3615" s="23">
        <f t="shared" si="648"/>
        <v>1</v>
      </c>
      <c r="L3615" s="23">
        <f t="shared" si="646"/>
        <v>0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5233</v>
      </c>
      <c r="X3615" s="32" t="str">
        <f t="shared" si="647"/>
        <v/>
      </c>
      <c r="Y3615" s="23"/>
      <c r="Z3615" s="23" t="str">
        <f t="shared" si="643"/>
        <v/>
      </c>
      <c r="AA3615" s="23" t="str">
        <f t="shared" si="644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5"/>
        <v>3615</v>
      </c>
      <c r="B3616" s="23" t="s">
        <v>5227</v>
      </c>
      <c r="C3616" s="32">
        <v>45941</v>
      </c>
      <c r="D3616" s="32" t="s">
        <v>5240</v>
      </c>
      <c r="E3616" s="51">
        <v>102.9</v>
      </c>
      <c r="F3616" s="51">
        <f t="shared" si="640"/>
        <v>9055.2000000000007</v>
      </c>
      <c r="G3616" s="52">
        <f t="shared" si="641"/>
        <v>9055.2000000000007</v>
      </c>
      <c r="H3616" s="23">
        <v>570204</v>
      </c>
      <c r="I3616" s="23" t="s">
        <v>5219</v>
      </c>
      <c r="J3616" s="23">
        <v>1</v>
      </c>
      <c r="K3616" s="23">
        <f t="shared" si="648"/>
        <v>1</v>
      </c>
      <c r="L3616" s="23">
        <f t="shared" si="646"/>
        <v>0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7"/>
        <v/>
      </c>
      <c r="Y3616" s="23"/>
      <c r="Z3616" s="23" t="str">
        <f t="shared" si="643"/>
        <v/>
      </c>
      <c r="AA3616" s="23" t="str">
        <f t="shared" si="644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5"/>
        <v>3616</v>
      </c>
      <c r="B3617" s="23" t="s">
        <v>5227</v>
      </c>
      <c r="C3617" s="32">
        <v>45941</v>
      </c>
      <c r="D3617" s="32" t="s">
        <v>5240</v>
      </c>
      <c r="E3617" s="51">
        <v>160.30000000000001</v>
      </c>
      <c r="F3617" s="51">
        <f t="shared" si="640"/>
        <v>14106.400000000001</v>
      </c>
      <c r="G3617" s="52">
        <f t="shared" si="641"/>
        <v>14106.400000000001</v>
      </c>
      <c r="H3617" s="23">
        <v>575306</v>
      </c>
      <c r="I3617" s="23" t="s">
        <v>5220</v>
      </c>
      <c r="J3617" s="23">
        <v>1</v>
      </c>
      <c r="K3617" s="23">
        <f t="shared" si="648"/>
        <v>1</v>
      </c>
      <c r="L3617" s="23">
        <f t="shared" si="646"/>
        <v>0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7"/>
        <v/>
      </c>
      <c r="Y3617" s="23"/>
      <c r="Z3617" s="23" t="str">
        <f t="shared" si="643"/>
        <v/>
      </c>
      <c r="AA3617" s="23" t="str">
        <f t="shared" si="644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5"/>
        <v>3617</v>
      </c>
      <c r="B3618" s="23" t="s">
        <v>5227</v>
      </c>
      <c r="C3618" s="32">
        <v>45941</v>
      </c>
      <c r="D3618" s="32" t="s">
        <v>5240</v>
      </c>
      <c r="E3618" s="51">
        <v>259</v>
      </c>
      <c r="F3618" s="51">
        <f t="shared" si="640"/>
        <v>22792</v>
      </c>
      <c r="G3618" s="52">
        <f t="shared" si="641"/>
        <v>182336</v>
      </c>
      <c r="H3618" s="23">
        <v>626812</v>
      </c>
      <c r="I3618" s="23" t="s">
        <v>5221</v>
      </c>
      <c r="J3618" s="23">
        <v>8</v>
      </c>
      <c r="K3618" s="23">
        <f t="shared" si="648"/>
        <v>8</v>
      </c>
      <c r="L3618" s="23">
        <f t="shared" si="646"/>
        <v>0</v>
      </c>
      <c r="M3618" s="23"/>
      <c r="N3618" s="32"/>
      <c r="O3618" s="52"/>
      <c r="P3618" s="23" t="s">
        <v>2048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Banglore</v>
      </c>
      <c r="W3618" s="40" t="s">
        <v>5233</v>
      </c>
      <c r="X3618" s="32" t="str">
        <f t="shared" si="647"/>
        <v/>
      </c>
      <c r="Y3618" s="23"/>
      <c r="Z3618" s="23" t="str">
        <f t="shared" si="643"/>
        <v/>
      </c>
      <c r="AA3618" s="23" t="str">
        <f t="shared" si="644"/>
        <v/>
      </c>
      <c r="AB3618" s="23" t="str">
        <f>VLOOKUP(U3618,'Currency Sheet'!A:C,3,)</f>
        <v>DOLLAR</v>
      </c>
      <c r="AC3618" s="44" t="str">
        <f>VLOOKUP(P3618,'Customer List'!B:D,3,)</f>
        <v>OutStation</v>
      </c>
    </row>
    <row r="3619" spans="1:29" x14ac:dyDescent="0.25">
      <c r="A3619" s="23">
        <f t="shared" si="645"/>
        <v>3618</v>
      </c>
      <c r="B3619" s="23" t="s">
        <v>5227</v>
      </c>
      <c r="C3619" s="32">
        <v>45941</v>
      </c>
      <c r="D3619" s="32" t="s">
        <v>5240</v>
      </c>
      <c r="E3619" s="51">
        <v>111.3</v>
      </c>
      <c r="F3619" s="51">
        <f t="shared" si="640"/>
        <v>9794.4</v>
      </c>
      <c r="G3619" s="52">
        <f t="shared" si="641"/>
        <v>9794.4</v>
      </c>
      <c r="H3619" s="23">
        <v>633603</v>
      </c>
      <c r="I3619" s="23" t="s">
        <v>5222</v>
      </c>
      <c r="J3619" s="23">
        <v>1</v>
      </c>
      <c r="K3619" s="23">
        <f t="shared" si="648"/>
        <v>1</v>
      </c>
      <c r="L3619" s="23">
        <f t="shared" si="646"/>
        <v>0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5239</v>
      </c>
      <c r="X3619" s="32" t="str">
        <f t="shared" si="647"/>
        <v/>
      </c>
      <c r="Y3619" s="23"/>
      <c r="Z3619" s="23" t="str">
        <f t="shared" si="643"/>
        <v/>
      </c>
      <c r="AA3619" s="23" t="str">
        <f t="shared" si="644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5"/>
        <v>3619</v>
      </c>
      <c r="B3620" s="23" t="s">
        <v>5227</v>
      </c>
      <c r="C3620" s="32">
        <v>45941</v>
      </c>
      <c r="D3620" s="32" t="s">
        <v>5240</v>
      </c>
      <c r="E3620" s="51">
        <v>135.80000000000001</v>
      </c>
      <c r="F3620" s="51">
        <f t="shared" si="640"/>
        <v>11950.400000000001</v>
      </c>
      <c r="G3620" s="52">
        <f t="shared" si="641"/>
        <v>11950.400000000001</v>
      </c>
      <c r="H3620" s="23">
        <v>640906</v>
      </c>
      <c r="I3620" s="23" t="s">
        <v>5223</v>
      </c>
      <c r="J3620" s="23">
        <v>1</v>
      </c>
      <c r="K3620" s="23">
        <f t="shared" si="648"/>
        <v>1</v>
      </c>
      <c r="L3620" s="23">
        <f t="shared" si="646"/>
        <v>0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7"/>
        <v/>
      </c>
      <c r="Y3620" s="23"/>
      <c r="Z3620" s="23" t="str">
        <f t="shared" si="643"/>
        <v/>
      </c>
      <c r="AA3620" s="23" t="str">
        <f t="shared" si="644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5"/>
        <v>3620</v>
      </c>
      <c r="B3621" s="23" t="s">
        <v>5227</v>
      </c>
      <c r="C3621" s="32">
        <v>45941</v>
      </c>
      <c r="D3621" s="32" t="s">
        <v>5240</v>
      </c>
      <c r="E3621" s="51">
        <v>177.1</v>
      </c>
      <c r="F3621" s="51">
        <f t="shared" si="640"/>
        <v>15584.8</v>
      </c>
      <c r="G3621" s="52">
        <f t="shared" si="641"/>
        <v>15584.8</v>
      </c>
      <c r="H3621" s="23">
        <v>640914</v>
      </c>
      <c r="I3621" s="23" t="s">
        <v>4846</v>
      </c>
      <c r="J3621" s="23">
        <v>1</v>
      </c>
      <c r="K3621" s="23">
        <f t="shared" si="648"/>
        <v>1</v>
      </c>
      <c r="L3621" s="23">
        <f t="shared" si="646"/>
        <v>0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5239</v>
      </c>
      <c r="X3621" s="32" t="str">
        <f t="shared" si="647"/>
        <v/>
      </c>
      <c r="Y3621" s="23"/>
      <c r="Z3621" s="23" t="str">
        <f t="shared" si="643"/>
        <v/>
      </c>
      <c r="AA3621" s="23" t="str">
        <f t="shared" si="644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5"/>
        <v>3621</v>
      </c>
      <c r="B3622" s="23" t="s">
        <v>5227</v>
      </c>
      <c r="C3622" s="32">
        <v>45941</v>
      </c>
      <c r="D3622" s="32" t="s">
        <v>5240</v>
      </c>
      <c r="E3622" s="51">
        <v>177.1</v>
      </c>
      <c r="F3622" s="51">
        <f t="shared" si="640"/>
        <v>15584.8</v>
      </c>
      <c r="G3622" s="52">
        <f t="shared" si="641"/>
        <v>31169.599999999999</v>
      </c>
      <c r="H3622" s="23">
        <v>640914</v>
      </c>
      <c r="I3622" s="23" t="s">
        <v>4846</v>
      </c>
      <c r="J3622" s="23">
        <v>2</v>
      </c>
      <c r="K3622" s="23">
        <f t="shared" si="648"/>
        <v>2</v>
      </c>
      <c r="L3622" s="23">
        <f t="shared" si="646"/>
        <v>0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5233</v>
      </c>
      <c r="X3622" s="32" t="str">
        <f t="shared" si="647"/>
        <v/>
      </c>
      <c r="Y3622" s="23"/>
      <c r="Z3622" s="23" t="str">
        <f t="shared" si="643"/>
        <v/>
      </c>
      <c r="AA3622" s="23" t="str">
        <f t="shared" si="644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5"/>
        <v>3622</v>
      </c>
      <c r="B3623" s="23" t="s">
        <v>5227</v>
      </c>
      <c r="C3623" s="32">
        <v>45941</v>
      </c>
      <c r="D3623" s="32" t="s">
        <v>5240</v>
      </c>
      <c r="E3623" s="51">
        <v>1232.7</v>
      </c>
      <c r="F3623" s="51">
        <f t="shared" si="640"/>
        <v>108477.6</v>
      </c>
      <c r="G3623" s="52">
        <f t="shared" si="641"/>
        <v>108477.6</v>
      </c>
      <c r="H3623" s="23">
        <v>740809</v>
      </c>
      <c r="I3623" s="23" t="s">
        <v>4848</v>
      </c>
      <c r="J3623" s="23">
        <v>1</v>
      </c>
      <c r="K3623" s="23">
        <f t="shared" si="648"/>
        <v>1</v>
      </c>
      <c r="L3623" s="23">
        <f t="shared" si="646"/>
        <v>0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5233</v>
      </c>
      <c r="X3623" s="32" t="str">
        <f t="shared" si="647"/>
        <v/>
      </c>
      <c r="Y3623" s="23"/>
      <c r="Z3623" s="23" t="str">
        <f t="shared" si="643"/>
        <v/>
      </c>
      <c r="AA3623" s="23" t="str">
        <f t="shared" si="644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7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7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 t="str">
        <v>Not Received yet</v>
      </c>
      <c r="C3400" s="25">
        <v>100201</v>
      </c>
    </row>
    <row r="3401" spans="1:3" x14ac:dyDescent="0.25">
      <c r="A3401" s="25" t="str">
        <v>EED119933</v>
      </c>
      <c r="B3401" s="33" t="str">
        <v>Not Received yet</v>
      </c>
      <c r="C3401" s="25">
        <v>100328</v>
      </c>
    </row>
    <row r="3402" spans="1:3" x14ac:dyDescent="0.25">
      <c r="A3402" s="25" t="str">
        <v>EED119933</v>
      </c>
      <c r="B3402" s="33" t="str">
        <v>Not Received yet</v>
      </c>
      <c r="C3402" s="25">
        <v>100336</v>
      </c>
    </row>
    <row r="3403" spans="1:3" x14ac:dyDescent="0.25">
      <c r="A3403" s="25" t="str">
        <v>EED119933</v>
      </c>
      <c r="B3403" s="33" t="str">
        <v>Not Received yet</v>
      </c>
      <c r="C3403" s="25">
        <v>100512</v>
      </c>
    </row>
    <row r="3404" spans="1:3" x14ac:dyDescent="0.25">
      <c r="A3404" s="25" t="str">
        <v>EED119933</v>
      </c>
      <c r="B3404" s="33" t="str">
        <v>Not Received yet</v>
      </c>
      <c r="C3404" s="25">
        <v>100712</v>
      </c>
    </row>
    <row r="3405" spans="1:3" x14ac:dyDescent="0.25">
      <c r="A3405" s="25" t="str">
        <v>EED119933</v>
      </c>
      <c r="B3405" s="33" t="str">
        <v>Not Received yet</v>
      </c>
      <c r="C3405" s="25">
        <v>101320</v>
      </c>
    </row>
    <row r="3406" spans="1:3" x14ac:dyDescent="0.25">
      <c r="A3406" s="25" t="str">
        <v>EED119933</v>
      </c>
      <c r="B3406" s="33" t="str">
        <v>Not Received yet</v>
      </c>
      <c r="C3406" s="25">
        <v>102008</v>
      </c>
    </row>
    <row r="3407" spans="1:3" x14ac:dyDescent="0.25">
      <c r="A3407" s="25" t="str">
        <v>EED119933</v>
      </c>
      <c r="B3407" s="33" t="str">
        <v>Not Received yet</v>
      </c>
      <c r="C3407" s="25">
        <v>102116</v>
      </c>
    </row>
    <row r="3408" spans="1:3" x14ac:dyDescent="0.25">
      <c r="A3408" s="25" t="str">
        <v>EED119933</v>
      </c>
      <c r="B3408" s="33" t="str">
        <v>Not Received yet</v>
      </c>
      <c r="C3408" s="25">
        <v>103008</v>
      </c>
    </row>
    <row r="3409" spans="1:3" x14ac:dyDescent="0.25">
      <c r="A3409" s="25" t="str">
        <v>EED119933</v>
      </c>
      <c r="B3409" s="33" t="str">
        <v>Not Received yet</v>
      </c>
      <c r="C3409" s="25">
        <v>103107</v>
      </c>
    </row>
    <row r="3410" spans="1:3" x14ac:dyDescent="0.25">
      <c r="A3410" s="25" t="str">
        <v>EED119933</v>
      </c>
      <c r="B3410" s="33" t="str">
        <v>Not Received yet</v>
      </c>
      <c r="C3410" s="25">
        <v>103134</v>
      </c>
    </row>
    <row r="3411" spans="1:3" x14ac:dyDescent="0.25">
      <c r="A3411" s="25" t="str">
        <v>EED119933</v>
      </c>
      <c r="B3411" s="33" t="str">
        <v>Not Received yet</v>
      </c>
      <c r="C3411" s="25">
        <v>104426</v>
      </c>
    </row>
    <row r="3412" spans="1:3" x14ac:dyDescent="0.25">
      <c r="A3412" s="25" t="str">
        <v>EED119933</v>
      </c>
      <c r="B3412" s="33" t="str">
        <v>Not Received yet</v>
      </c>
      <c r="C3412" s="25">
        <v>104512</v>
      </c>
    </row>
    <row r="3413" spans="1:3" x14ac:dyDescent="0.25">
      <c r="A3413" s="25" t="str">
        <v>EED119933</v>
      </c>
      <c r="B3413" s="33" t="str">
        <v>Not Received yet</v>
      </c>
      <c r="C3413" s="25">
        <v>105006</v>
      </c>
    </row>
    <row r="3414" spans="1:3" x14ac:dyDescent="0.25">
      <c r="A3414" s="25" t="str">
        <v>EED119933</v>
      </c>
      <c r="B3414" s="33" t="str">
        <v>Not Received yet</v>
      </c>
      <c r="C3414" s="25">
        <v>105814</v>
      </c>
    </row>
    <row r="3415" spans="1:3" x14ac:dyDescent="0.25">
      <c r="A3415" s="25" t="str">
        <v>EED119933</v>
      </c>
      <c r="B3415" s="33" t="str">
        <v>Not Received yet</v>
      </c>
      <c r="C3415" s="25">
        <v>107641</v>
      </c>
    </row>
    <row r="3416" spans="1:3" x14ac:dyDescent="0.25">
      <c r="A3416" s="25" t="str">
        <v>EED119933</v>
      </c>
      <c r="B3416" s="33" t="str">
        <v>Not Received yet</v>
      </c>
      <c r="C3416" s="25">
        <v>115555</v>
      </c>
    </row>
    <row r="3417" spans="1:3" x14ac:dyDescent="0.25">
      <c r="A3417" s="25" t="str">
        <v>EED119933</v>
      </c>
      <c r="B3417" s="33" t="str">
        <v>Not Received yet</v>
      </c>
      <c r="C3417" s="25">
        <v>116008</v>
      </c>
    </row>
    <row r="3418" spans="1:3" x14ac:dyDescent="0.25">
      <c r="A3418" s="25" t="str">
        <v>EED119933</v>
      </c>
      <c r="B3418" s="33" t="str">
        <v>Not Received yet</v>
      </c>
      <c r="C3418" s="25">
        <v>118220</v>
      </c>
    </row>
    <row r="3419" spans="1:3" x14ac:dyDescent="0.25">
      <c r="A3419" s="25" t="str">
        <v>EED119933</v>
      </c>
      <c r="B3419" s="33" t="str">
        <v>Not Received yet</v>
      </c>
      <c r="C3419" s="25">
        <v>119703</v>
      </c>
    </row>
    <row r="3420" spans="1:3" x14ac:dyDescent="0.25">
      <c r="A3420" s="25" t="str">
        <v>EED119933</v>
      </c>
      <c r="B3420" s="33" t="str">
        <v>Not Received yet</v>
      </c>
      <c r="C3420" s="25">
        <v>120205</v>
      </c>
    </row>
    <row r="3421" spans="1:3" x14ac:dyDescent="0.25">
      <c r="A3421" s="25" t="str">
        <v>EED119933</v>
      </c>
      <c r="B3421" s="33" t="str">
        <v>Not Received yet</v>
      </c>
      <c r="C3421" s="25">
        <v>123114</v>
      </c>
    </row>
    <row r="3422" spans="1:3" x14ac:dyDescent="0.25">
      <c r="A3422" s="25" t="str">
        <v>EED119933</v>
      </c>
      <c r="B3422" s="33" t="str">
        <v>Not Received yet</v>
      </c>
      <c r="C3422" s="25">
        <v>123173</v>
      </c>
    </row>
    <row r="3423" spans="1:3" x14ac:dyDescent="0.25">
      <c r="A3423" s="25" t="str">
        <v>EED119933</v>
      </c>
      <c r="B3423" s="33" t="str">
        <v>Not Received yet</v>
      </c>
      <c r="C3423" s="25">
        <v>125224</v>
      </c>
    </row>
    <row r="3424" spans="1:3" x14ac:dyDescent="0.25">
      <c r="A3424" s="25" t="str">
        <v>EED119933</v>
      </c>
      <c r="B3424" s="33" t="str">
        <v>Not Received yet</v>
      </c>
      <c r="C3424" s="25">
        <v>127605</v>
      </c>
    </row>
    <row r="3425" spans="1:3" x14ac:dyDescent="0.25">
      <c r="A3425" s="25" t="str">
        <v>EED119933</v>
      </c>
      <c r="B3425" s="33" t="str">
        <v>Not Received yet</v>
      </c>
      <c r="C3425" s="25">
        <v>135010</v>
      </c>
    </row>
    <row r="3426" spans="1:3" x14ac:dyDescent="0.25">
      <c r="A3426" s="25" t="str">
        <v>EED119933</v>
      </c>
      <c r="B3426" s="33" t="str">
        <v>Not Received yet</v>
      </c>
      <c r="C3426" s="25">
        <v>135213</v>
      </c>
    </row>
    <row r="3427" spans="1:3" x14ac:dyDescent="0.25">
      <c r="A3427" s="25" t="str">
        <v>EED119933</v>
      </c>
      <c r="B3427" s="33" t="str">
        <v>Not Received yet</v>
      </c>
      <c r="C3427" s="25">
        <v>141409</v>
      </c>
    </row>
    <row r="3428" spans="1:3" x14ac:dyDescent="0.25">
      <c r="A3428" s="25" t="str">
        <v>EED119933</v>
      </c>
      <c r="B3428" s="33" t="str">
        <v>Not Received yet</v>
      </c>
      <c r="C3428" s="25">
        <v>141732</v>
      </c>
    </row>
    <row r="3429" spans="1:3" x14ac:dyDescent="0.25">
      <c r="A3429" s="25" t="str">
        <v>EED119933</v>
      </c>
      <c r="B3429" s="33" t="str">
        <v>Not Received yet</v>
      </c>
      <c r="C3429" s="25">
        <v>145513</v>
      </c>
    </row>
    <row r="3430" spans="1:3" x14ac:dyDescent="0.25">
      <c r="A3430" s="25" t="str">
        <v>EED119933</v>
      </c>
      <c r="B3430" s="33" t="str">
        <v>Not Received yet</v>
      </c>
      <c r="C3430" s="25">
        <v>149303</v>
      </c>
    </row>
    <row r="3431" spans="1:3" x14ac:dyDescent="0.25">
      <c r="A3431" s="25" t="str">
        <v>EED119933</v>
      </c>
      <c r="B3431" s="33" t="str">
        <v>Not Received yet</v>
      </c>
      <c r="C3431" s="25">
        <v>155505</v>
      </c>
    </row>
    <row r="3432" spans="1:3" x14ac:dyDescent="0.25">
      <c r="A3432" s="25" t="str">
        <v>EED119933</v>
      </c>
      <c r="B3432" s="33" t="str">
        <v>Not Received yet</v>
      </c>
      <c r="C3432" s="25">
        <v>156604</v>
      </c>
    </row>
    <row r="3433" spans="1:3" x14ac:dyDescent="0.25">
      <c r="A3433" s="25" t="str">
        <v>EED119933</v>
      </c>
      <c r="B3433" s="33" t="str">
        <v>Not Received yet</v>
      </c>
      <c r="C3433" s="25">
        <v>300306</v>
      </c>
    </row>
    <row r="3434" spans="1:3" x14ac:dyDescent="0.25">
      <c r="A3434" s="25" t="str">
        <v>EED119933</v>
      </c>
      <c r="B3434" s="33" t="str">
        <v>Not Received yet</v>
      </c>
      <c r="C3434" s="25">
        <v>300310</v>
      </c>
    </row>
    <row r="3435" spans="1:3" x14ac:dyDescent="0.25">
      <c r="A3435" s="25" t="str">
        <v>EED119933</v>
      </c>
      <c r="B3435" s="33" t="str">
        <v>Not Received yet</v>
      </c>
      <c r="C3435" s="25">
        <v>301028</v>
      </c>
    </row>
    <row r="3436" spans="1:3" x14ac:dyDescent="0.25">
      <c r="A3436" s="25" t="str">
        <v>EED119933</v>
      </c>
      <c r="B3436" s="33" t="str">
        <v>Not Received yet</v>
      </c>
      <c r="C3436" s="25">
        <v>301305</v>
      </c>
    </row>
    <row r="3437" spans="1:3" x14ac:dyDescent="0.25">
      <c r="A3437" s="25" t="str">
        <v>EED119933</v>
      </c>
      <c r="B3437" s="33" t="str">
        <v>Not Received yet</v>
      </c>
      <c r="C3437" s="25">
        <v>301836</v>
      </c>
    </row>
    <row r="3438" spans="1:3" x14ac:dyDescent="0.25">
      <c r="A3438" s="25" t="str">
        <v>EED119933</v>
      </c>
      <c r="B3438" s="33" t="str">
        <v>Not Received yet</v>
      </c>
      <c r="C3438" s="25">
        <v>302008</v>
      </c>
    </row>
    <row r="3439" spans="1:3" x14ac:dyDescent="0.25">
      <c r="A3439" s="25" t="str">
        <v>EED119933</v>
      </c>
      <c r="B3439" s="33" t="str">
        <v>Not Received yet</v>
      </c>
      <c r="C3439" s="25">
        <v>302212</v>
      </c>
    </row>
    <row r="3440" spans="1:3" x14ac:dyDescent="0.25">
      <c r="A3440" s="25" t="str">
        <v>EED119933</v>
      </c>
      <c r="B3440" s="33" t="str">
        <v>Not Received yet</v>
      </c>
      <c r="C3440" s="25">
        <v>302216</v>
      </c>
    </row>
    <row r="3441" spans="1:3" x14ac:dyDescent="0.25">
      <c r="A3441" s="25" t="str">
        <v>EED119933</v>
      </c>
      <c r="B3441" s="33" t="str">
        <v>Not Received yet</v>
      </c>
      <c r="C3441" s="25">
        <v>302902</v>
      </c>
    </row>
    <row r="3442" spans="1:3" x14ac:dyDescent="0.25">
      <c r="A3442" s="25" t="str">
        <v>EED119933</v>
      </c>
      <c r="B3442" s="33" t="str">
        <v>Not Received yet</v>
      </c>
      <c r="C3442" s="25">
        <v>304014</v>
      </c>
    </row>
    <row r="3443" spans="1:3" x14ac:dyDescent="0.25">
      <c r="A3443" s="25" t="str">
        <v>EED119933</v>
      </c>
      <c r="B3443" s="33" t="str">
        <v>Not Received yet</v>
      </c>
      <c r="C3443" s="25">
        <v>305034</v>
      </c>
    </row>
    <row r="3444" spans="1:3" x14ac:dyDescent="0.25">
      <c r="A3444" s="25" t="str">
        <v>EED119933</v>
      </c>
      <c r="B3444" s="33" t="str">
        <v>Not Received yet</v>
      </c>
      <c r="C3444" s="25">
        <v>305413</v>
      </c>
    </row>
    <row r="3445" spans="1:3" x14ac:dyDescent="0.25">
      <c r="A3445" s="25" t="str">
        <v>EED119933</v>
      </c>
      <c r="B3445" s="33" t="str">
        <v>Not Received yet</v>
      </c>
      <c r="C3445" s="25">
        <v>310910</v>
      </c>
    </row>
    <row r="3446" spans="1:3" x14ac:dyDescent="0.25">
      <c r="A3446" s="25" t="str">
        <v>EED119933</v>
      </c>
      <c r="B3446" s="33" t="str">
        <v>Not Received yet</v>
      </c>
      <c r="C3446" s="25">
        <v>312206</v>
      </c>
    </row>
    <row r="3447" spans="1:3" x14ac:dyDescent="0.25">
      <c r="A3447" s="25" t="str">
        <v>EED119933</v>
      </c>
      <c r="B3447" s="33" t="str">
        <v>Not Received yet</v>
      </c>
      <c r="C3447" s="25">
        <v>317302</v>
      </c>
    </row>
    <row r="3448" spans="1:3" x14ac:dyDescent="0.25">
      <c r="A3448" s="25" t="str">
        <v>EED119933</v>
      </c>
      <c r="B3448" s="33" t="str">
        <v>Not Received yet</v>
      </c>
      <c r="C3448" s="25">
        <v>317318</v>
      </c>
    </row>
    <row r="3449" spans="1:3" x14ac:dyDescent="0.25">
      <c r="A3449" s="25" t="str">
        <v>EED119933</v>
      </c>
      <c r="B3449" s="33" t="str">
        <v>Not Received yet</v>
      </c>
      <c r="C3449" s="25">
        <v>317408</v>
      </c>
    </row>
    <row r="3450" spans="1:3" x14ac:dyDescent="0.25">
      <c r="A3450" s="25" t="str">
        <v>EED119933</v>
      </c>
      <c r="B3450" s="33" t="str">
        <v>Not Received yet</v>
      </c>
      <c r="C3450" s="25">
        <v>317434</v>
      </c>
    </row>
    <row r="3451" spans="1:3" x14ac:dyDescent="0.25">
      <c r="A3451" s="25" t="str">
        <v>EED119933</v>
      </c>
      <c r="B3451" s="33" t="str">
        <v>Not Received yet</v>
      </c>
      <c r="C3451" s="25">
        <v>318340</v>
      </c>
    </row>
    <row r="3452" spans="1:3" x14ac:dyDescent="0.25">
      <c r="A3452" s="25" t="str">
        <v>EED119933</v>
      </c>
      <c r="B3452" s="33" t="str">
        <v>Not Received yet</v>
      </c>
      <c r="C3452" s="25">
        <v>333810</v>
      </c>
    </row>
    <row r="3453" spans="1:3" x14ac:dyDescent="0.25">
      <c r="A3453" s="25" t="str">
        <v>EED119933</v>
      </c>
      <c r="B3453" s="33" t="str">
        <v>Not Received yet</v>
      </c>
      <c r="C3453" s="25">
        <v>333904</v>
      </c>
    </row>
    <row r="3454" spans="1:3" x14ac:dyDescent="0.25">
      <c r="A3454" s="25" t="str">
        <v>EED119933</v>
      </c>
      <c r="B3454" s="33" t="str">
        <v>Not Received yet</v>
      </c>
      <c r="C3454" s="25">
        <v>337416</v>
      </c>
    </row>
    <row r="3455" spans="1:3" x14ac:dyDescent="0.25">
      <c r="A3455" s="25" t="str">
        <v>EED119933</v>
      </c>
      <c r="B3455" s="33" t="str">
        <v>Not Received yet</v>
      </c>
      <c r="C3455" s="25">
        <v>337614</v>
      </c>
    </row>
    <row r="3456" spans="1:3" x14ac:dyDescent="0.25">
      <c r="A3456" s="25" t="str">
        <v>EED119933</v>
      </c>
      <c r="B3456" s="33" t="str">
        <v>Not Received yet</v>
      </c>
      <c r="C3456" s="25">
        <v>343512</v>
      </c>
    </row>
    <row r="3457" spans="1:3" x14ac:dyDescent="0.25">
      <c r="A3457" s="25" t="str">
        <v>EED119933</v>
      </c>
      <c r="B3457" s="33" t="str">
        <v>Not Received yet</v>
      </c>
      <c r="C3457" s="25">
        <v>343614</v>
      </c>
    </row>
    <row r="3458" spans="1:3" x14ac:dyDescent="0.25">
      <c r="A3458" s="25" t="str">
        <v>EED119933</v>
      </c>
      <c r="B3458" s="33" t="str">
        <v>Not Received yet</v>
      </c>
      <c r="C3458" s="25">
        <v>344606</v>
      </c>
    </row>
    <row r="3459" spans="1:3" x14ac:dyDescent="0.25">
      <c r="A3459" s="25" t="str">
        <v>EED119933</v>
      </c>
      <c r="B3459" s="33" t="str">
        <v>Not Received yet</v>
      </c>
      <c r="C3459" s="25">
        <v>344712</v>
      </c>
    </row>
    <row r="3460" spans="1:3" x14ac:dyDescent="0.25">
      <c r="A3460" s="25" t="str">
        <v>EED119933</v>
      </c>
      <c r="B3460" s="33" t="str">
        <v>Not Received yet</v>
      </c>
      <c r="C3460" s="25">
        <v>348232</v>
      </c>
    </row>
    <row r="3461" spans="1:3" x14ac:dyDescent="0.25">
      <c r="A3461" s="25" t="str">
        <v>EED119933</v>
      </c>
      <c r="B3461" s="33" t="str">
        <v>Not Received yet</v>
      </c>
      <c r="C3461" s="25">
        <v>350214</v>
      </c>
    </row>
    <row r="3462" spans="1:3" x14ac:dyDescent="0.25">
      <c r="A3462" s="25" t="str">
        <v>EED119933</v>
      </c>
      <c r="B3462" s="33" t="str">
        <v>Not Received yet</v>
      </c>
      <c r="C3462" s="25">
        <v>354108</v>
      </c>
    </row>
    <row r="3463" spans="1:3" x14ac:dyDescent="0.25">
      <c r="A3463" s="25" t="str">
        <v>EED119933</v>
      </c>
      <c r="B3463" s="33" t="str">
        <v>Not Received yet</v>
      </c>
      <c r="C3463" s="25">
        <v>358510</v>
      </c>
    </row>
    <row r="3464" spans="1:3" x14ac:dyDescent="0.25">
      <c r="A3464" s="25" t="str">
        <v>EED119933</v>
      </c>
      <c r="B3464" s="33" t="str">
        <v>Not Received yet</v>
      </c>
      <c r="C3464" s="25">
        <v>362526</v>
      </c>
    </row>
    <row r="3465" spans="1:3" x14ac:dyDescent="0.25">
      <c r="A3465" s="25" t="str">
        <v>EED119933</v>
      </c>
      <c r="B3465" s="33" t="str">
        <v>Not Received yet</v>
      </c>
      <c r="C3465" s="25">
        <v>367144</v>
      </c>
    </row>
    <row r="3466" spans="1:3" x14ac:dyDescent="0.25">
      <c r="A3466" s="25" t="str">
        <v>EED119933</v>
      </c>
      <c r="B3466" s="33" t="str">
        <v>Not Received yet</v>
      </c>
      <c r="C3466" s="25">
        <v>367164</v>
      </c>
    </row>
    <row r="3467" spans="1:3" x14ac:dyDescent="0.25">
      <c r="A3467" s="25" t="str">
        <v>EED119933</v>
      </c>
      <c r="B3467" s="33" t="str">
        <v>Not Received yet</v>
      </c>
      <c r="C3467" s="25">
        <v>369332</v>
      </c>
    </row>
    <row r="3468" spans="1:3" x14ac:dyDescent="0.25">
      <c r="A3468" s="25" t="str">
        <v>EED119933</v>
      </c>
      <c r="B3468" s="33" t="str">
        <v>Not Received yet</v>
      </c>
      <c r="C3468" s="25">
        <v>369703</v>
      </c>
    </row>
    <row r="3469" spans="1:3" x14ac:dyDescent="0.25">
      <c r="A3469" s="25" t="str">
        <v>EED119933</v>
      </c>
      <c r="B3469" s="33" t="str">
        <v>Not Received yet</v>
      </c>
      <c r="C3469" s="25">
        <v>396414</v>
      </c>
    </row>
    <row r="3470" spans="1:3" x14ac:dyDescent="0.25">
      <c r="A3470" s="25" t="str">
        <v>EED119933</v>
      </c>
      <c r="B3470" s="33" t="str">
        <v>Not Received yet</v>
      </c>
      <c r="C3470" s="25">
        <v>400129</v>
      </c>
    </row>
    <row r="3471" spans="1:3" x14ac:dyDescent="0.25">
      <c r="A3471" s="25" t="str">
        <v>EED119933</v>
      </c>
      <c r="B3471" s="33" t="str">
        <v>Not Received yet</v>
      </c>
      <c r="C3471" s="25">
        <v>400218</v>
      </c>
    </row>
    <row r="3472" spans="1:3" x14ac:dyDescent="0.25">
      <c r="A3472" s="25" t="str">
        <v>EED119933</v>
      </c>
      <c r="B3472" s="33" t="str">
        <v>Not Received yet</v>
      </c>
      <c r="C3472" s="25">
        <v>400508</v>
      </c>
    </row>
    <row r="3473" spans="1:3" x14ac:dyDescent="0.25">
      <c r="A3473" s="25" t="str">
        <v>EED119933</v>
      </c>
      <c r="B3473" s="33" t="str">
        <v>Not Received yet</v>
      </c>
      <c r="C3473" s="25">
        <v>400522</v>
      </c>
    </row>
    <row r="3474" spans="1:3" x14ac:dyDescent="0.25">
      <c r="A3474" s="25" t="str">
        <v>EED119933</v>
      </c>
      <c r="B3474" s="33" t="str">
        <v>Not Received yet</v>
      </c>
      <c r="C3474" s="25">
        <v>400524</v>
      </c>
    </row>
    <row r="3475" spans="1:3" x14ac:dyDescent="0.25">
      <c r="A3475" s="25" t="str">
        <v>EED119933</v>
      </c>
      <c r="B3475" s="33" t="str">
        <v>Not Received yet</v>
      </c>
      <c r="C3475" s="25">
        <v>400551</v>
      </c>
    </row>
    <row r="3476" spans="1:3" x14ac:dyDescent="0.25">
      <c r="A3476" s="25" t="str">
        <v>EED119933</v>
      </c>
      <c r="B3476" s="33" t="str">
        <v>Not Received yet</v>
      </c>
      <c r="C3476" s="25">
        <v>400932</v>
      </c>
    </row>
    <row r="3477" spans="1:3" x14ac:dyDescent="0.25">
      <c r="A3477" s="25" t="str">
        <v>EED119933</v>
      </c>
      <c r="B3477" s="33" t="str">
        <v>Not Received yet</v>
      </c>
      <c r="C3477" s="25">
        <v>405301</v>
      </c>
    </row>
    <row r="3478" spans="1:3" x14ac:dyDescent="0.25">
      <c r="A3478" s="25" t="str">
        <v>EED119933</v>
      </c>
      <c r="B3478" s="33" t="str">
        <v>Not Received yet</v>
      </c>
      <c r="C3478" s="25">
        <v>405706</v>
      </c>
    </row>
    <row r="3479" spans="1:3" x14ac:dyDescent="0.25">
      <c r="A3479" s="25" t="str">
        <v>EED119933</v>
      </c>
      <c r="B3479" s="33" t="str">
        <v>Not Received yet</v>
      </c>
      <c r="C3479" s="25">
        <v>406001</v>
      </c>
    </row>
    <row r="3480" spans="1:3" x14ac:dyDescent="0.25">
      <c r="A3480" s="25" t="str">
        <v>EED119933</v>
      </c>
      <c r="B3480" s="33" t="str">
        <v>Not Received yet</v>
      </c>
      <c r="C3480" s="25">
        <v>406416</v>
      </c>
    </row>
    <row r="3481" spans="1:3" x14ac:dyDescent="0.25">
      <c r="A3481" s="25" t="str">
        <v>EED119933</v>
      </c>
      <c r="B3481" s="33" t="str">
        <v>Not Received yet</v>
      </c>
      <c r="C3481" s="25">
        <v>406516</v>
      </c>
    </row>
    <row r="3482" spans="1:3" x14ac:dyDescent="0.25">
      <c r="A3482" s="25" t="str">
        <v>EED119933</v>
      </c>
      <c r="B3482" s="33" t="str">
        <v>Not Received yet</v>
      </c>
      <c r="C3482" s="25">
        <v>406606</v>
      </c>
    </row>
    <row r="3483" spans="1:3" x14ac:dyDescent="0.25">
      <c r="A3483" s="25" t="str">
        <v>EED119933</v>
      </c>
      <c r="B3483" s="33" t="str">
        <v>Not Received yet</v>
      </c>
      <c r="C3483" s="25">
        <v>410604</v>
      </c>
    </row>
    <row r="3484" spans="1:3" x14ac:dyDescent="0.25">
      <c r="A3484" s="25" t="str">
        <v>EED119933</v>
      </c>
      <c r="B3484" s="33" t="str">
        <v>Not Received yet</v>
      </c>
      <c r="C3484" s="25">
        <v>420201</v>
      </c>
    </row>
    <row r="3485" spans="1:3" x14ac:dyDescent="0.25">
      <c r="A3485" s="25" t="str">
        <v>EED119933</v>
      </c>
      <c r="B3485" s="33" t="str">
        <v>Not Received yet</v>
      </c>
      <c r="C3485" s="25">
        <v>420301</v>
      </c>
    </row>
    <row r="3486" spans="1:3" x14ac:dyDescent="0.25">
      <c r="A3486" s="25" t="str">
        <v>EED119933</v>
      </c>
      <c r="B3486" s="33" t="str">
        <v>Not Received yet</v>
      </c>
      <c r="C3486" s="25">
        <v>420403</v>
      </c>
    </row>
    <row r="3487" spans="1:3" x14ac:dyDescent="0.25">
      <c r="A3487" s="25" t="str">
        <v>EED119933</v>
      </c>
      <c r="B3487" s="33" t="str">
        <v>Not Received yet</v>
      </c>
      <c r="C3487" s="25">
        <v>420601</v>
      </c>
    </row>
    <row r="3488" spans="1:3" x14ac:dyDescent="0.25">
      <c r="A3488" s="25" t="str">
        <v>EED119933</v>
      </c>
      <c r="B3488" s="33" t="str">
        <v>Not Received yet</v>
      </c>
      <c r="C3488" s="25">
        <v>420701</v>
      </c>
    </row>
    <row r="3489" spans="1:3" x14ac:dyDescent="0.25">
      <c r="A3489" s="25" t="str">
        <v>EED119933</v>
      </c>
      <c r="B3489" s="33" t="str">
        <v>Not Received yet</v>
      </c>
      <c r="C3489" s="25">
        <v>422302</v>
      </c>
    </row>
    <row r="3490" spans="1:3" x14ac:dyDescent="0.25">
      <c r="A3490" s="25" t="str">
        <v>EED119933</v>
      </c>
      <c r="B3490" s="33" t="str">
        <v>Not Received yet</v>
      </c>
      <c r="C3490" s="25">
        <v>422501</v>
      </c>
    </row>
    <row r="3491" spans="1:3" x14ac:dyDescent="0.25">
      <c r="A3491" s="25" t="str">
        <v>EED119933</v>
      </c>
      <c r="B3491" s="33" t="str">
        <v>Not Received yet</v>
      </c>
      <c r="C3491" s="25">
        <v>423101</v>
      </c>
    </row>
    <row r="3492" spans="1:3" x14ac:dyDescent="0.25">
      <c r="A3492" s="25" t="str">
        <v>EED119933</v>
      </c>
      <c r="B3492" s="33" t="str">
        <v>Not Received yet</v>
      </c>
      <c r="C3492" s="25">
        <v>423102</v>
      </c>
    </row>
    <row r="3493" spans="1:3" x14ac:dyDescent="0.25">
      <c r="A3493" s="25" t="str">
        <v>EED119933</v>
      </c>
      <c r="B3493" s="33" t="str">
        <v>Not Received yet</v>
      </c>
      <c r="C3493" s="25">
        <v>423105</v>
      </c>
    </row>
    <row r="3494" spans="1:3" x14ac:dyDescent="0.25">
      <c r="A3494" s="25" t="str">
        <v>EED119933</v>
      </c>
      <c r="B3494" s="33" t="str">
        <v>Not Received yet</v>
      </c>
      <c r="C3494" s="25">
        <v>424401</v>
      </c>
    </row>
    <row r="3495" spans="1:3" x14ac:dyDescent="0.25">
      <c r="A3495" s="25" t="str">
        <v>EED119933</v>
      </c>
      <c r="B3495" s="33" t="str">
        <v>Not Received yet</v>
      </c>
      <c r="C3495" s="25">
        <v>425501</v>
      </c>
    </row>
    <row r="3496" spans="1:3" x14ac:dyDescent="0.25">
      <c r="A3496" s="25" t="str">
        <v>EED119933</v>
      </c>
      <c r="B3496" s="33" t="str">
        <v>Not Received yet</v>
      </c>
      <c r="C3496" s="25">
        <v>426102</v>
      </c>
    </row>
    <row r="3497" spans="1:3" x14ac:dyDescent="0.25">
      <c r="A3497" s="25" t="str">
        <v>EED119933</v>
      </c>
      <c r="B3497" s="33" t="str">
        <v>Not Received yet</v>
      </c>
      <c r="C3497" s="25">
        <v>426105</v>
      </c>
    </row>
    <row r="3498" spans="1:3" x14ac:dyDescent="0.25">
      <c r="A3498" s="25" t="str">
        <v>EED119933</v>
      </c>
      <c r="B3498" s="33" t="str">
        <v>Not Received yet</v>
      </c>
      <c r="C3498" s="25">
        <v>426803</v>
      </c>
    </row>
    <row r="3499" spans="1:3" x14ac:dyDescent="0.25">
      <c r="A3499" s="25" t="str">
        <v>EED119933</v>
      </c>
      <c r="B3499" s="33" t="str">
        <v>Not Received yet</v>
      </c>
      <c r="C3499" s="25">
        <v>505008</v>
      </c>
    </row>
    <row r="3500" spans="1:3" x14ac:dyDescent="0.25">
      <c r="A3500" s="25" t="str">
        <v>EED119933</v>
      </c>
      <c r="B3500" s="33" t="str">
        <v>Not Received yet</v>
      </c>
      <c r="C3500" s="25">
        <v>570204</v>
      </c>
    </row>
    <row r="3501" spans="1:3" x14ac:dyDescent="0.25">
      <c r="A3501" s="25" t="str">
        <v>EED119933</v>
      </c>
      <c r="B3501" s="33" t="str">
        <v>Not Received yet</v>
      </c>
      <c r="C3501" s="25">
        <v>575306</v>
      </c>
    </row>
    <row r="3502" spans="1:3" x14ac:dyDescent="0.25">
      <c r="A3502" s="25" t="str">
        <v>EED119933</v>
      </c>
      <c r="B3502" s="33" t="str">
        <v>Not Received yet</v>
      </c>
      <c r="C3502" s="25">
        <v>626812</v>
      </c>
    </row>
    <row r="3503" spans="1:3" x14ac:dyDescent="0.25">
      <c r="A3503" s="25" t="str">
        <v>EED119933</v>
      </c>
      <c r="B3503" s="33" t="str">
        <v>Not Received yet</v>
      </c>
      <c r="C3503" s="25">
        <v>633603</v>
      </c>
    </row>
    <row r="3504" spans="1:3" x14ac:dyDescent="0.25">
      <c r="A3504" s="25" t="str">
        <v>EED119933</v>
      </c>
      <c r="B3504" s="33" t="str">
        <v>Not Received yet</v>
      </c>
      <c r="C3504" s="25">
        <v>640906</v>
      </c>
    </row>
    <row r="3505" spans="1:3" x14ac:dyDescent="0.25">
      <c r="A3505" s="25" t="str">
        <v>EED119933</v>
      </c>
      <c r="B3505" s="33" t="str">
        <v>Not Received yet</v>
      </c>
      <c r="C3505" s="25">
        <v>640914</v>
      </c>
    </row>
    <row r="3506" spans="1:3" x14ac:dyDescent="0.25">
      <c r="A3506" s="25" t="str">
        <v>EED119933</v>
      </c>
      <c r="B3506" s="33" t="str">
        <v>Not Received yet</v>
      </c>
      <c r="C3506" s="25">
        <v>740809</v>
      </c>
    </row>
    <row r="3507" spans="1:3" x14ac:dyDescent="0.25">
      <c r="A3507" s="25">
        <v>0</v>
      </c>
      <c r="B3507" s="33">
        <v>0</v>
      </c>
      <c r="C3507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5228</v>
      </c>
      <c r="C227" s="12" t="s">
        <v>5229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5230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5231</v>
      </c>
      <c r="C229" s="12" t="s">
        <v>5232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6"/>
  <sheetViews>
    <sheetView topLeftCell="G1" zoomScale="115" zoomScaleNormal="115" workbookViewId="0">
      <selection activeCell="J6" sqref="J6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45944</v>
      </c>
      <c r="Q1" s="19">
        <v>45946</v>
      </c>
    </row>
    <row r="2" spans="1:21" x14ac:dyDescent="0.25">
      <c r="A2" s="2">
        <f>_xlfn.XLOOKUP(B2,MasterSheet!Q:Q,MasterSheet!N:N," ")</f>
        <v>45825</v>
      </c>
      <c r="B2" s="1" cm="1">
        <f t="array" ref="B2:B486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45945</v>
      </c>
      <c r="I3" s="1">
        <v>58157075771</v>
      </c>
      <c r="J3" s="1">
        <v>0</v>
      </c>
      <c r="K3" s="1" t="str">
        <v>Biocon</v>
      </c>
      <c r="L3" s="22"/>
      <c r="M3" t="str" cm="1">
        <f t="array" ref="M3">_xlfn._xlws.SORT(_xlfn.TEXTJOIN(",", TRUE, _xlfn._xlws.FILTER(I:I, ISNUMBER(--LEFT(I:I,1)))))</f>
        <v>58157075771</v>
      </c>
      <c r="O3" s="2" cm="1">
        <f t="array" ref="O3:R7">_xlfn._xlws.SORT(_xlfn._xlws.FILTER(A:D, (A:A &gt;= $P$1) * (A:A &lt;= $Q$1)), 1, TRUE)</f>
        <v>45944</v>
      </c>
      <c r="P3" s="1">
        <v>58156994700</v>
      </c>
      <c r="Q3" s="1" t="str">
        <v>Delivered</v>
      </c>
      <c r="R3" s="1" t="str">
        <v>RG SONS</v>
      </c>
      <c r="S3" s="2">
        <f>IFERROR(IF(ISBLANK(VLOOKUP(P3,MasterSheet!Q:X,8,FALSE)), "", VLOOKUP(P3,MasterSheet!Q:X,8,FALSE))," ")</f>
        <v>45946</v>
      </c>
      <c r="T3" s="35" t="s">
        <v>5162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>
        <v>45944</v>
      </c>
      <c r="P4" s="1">
        <v>58156995444</v>
      </c>
      <c r="Q4" s="1" t="str">
        <v>Delivered</v>
      </c>
      <c r="R4" s="1" t="str">
        <v>Vector</v>
      </c>
      <c r="S4" s="2">
        <f>IFERROR(IF(ISBLANK(VLOOKUP(P4,MasterSheet!Q:X,8,FALSE)), "", VLOOKUP(P4,MasterSheet!Q:X,8,FALSE))," ")</f>
        <v>45946</v>
      </c>
      <c r="T4" s="35" t="s">
        <v>5162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>
        <v>45945</v>
      </c>
      <c r="P5" s="1">
        <v>58157075771</v>
      </c>
      <c r="Q5" s="1">
        <v>0</v>
      </c>
      <c r="R5" s="1" t="str">
        <v>Biocon</v>
      </c>
      <c r="S5" s="2" t="str">
        <f>IFERROR(IF(ISBLANK(VLOOKUP(P5,MasterSheet!Q:X,8,FALSE)), "", VLOOKUP(P5,MasterSheet!Q:X,8,FALSE))," ")</f>
        <v/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>
        <v>45945</v>
      </c>
      <c r="P6" s="1">
        <v>58157077506</v>
      </c>
      <c r="Q6" s="1" t="str">
        <v>Delivered</v>
      </c>
      <c r="R6" s="1" t="str">
        <v>SAI LIFE</v>
      </c>
      <c r="S6" s="2">
        <f>IFERROR(IF(ISBLANK(VLOOKUP(P6,MasterSheet!Q:X,8,FALSE)), "", VLOOKUP(P6,MasterSheet!Q:X,8,FALSE))," ")</f>
        <v>45946</v>
      </c>
      <c r="T6" s="35" t="s">
        <v>5162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>
        <v>45945</v>
      </c>
      <c r="P7" s="1">
        <v>58157077930</v>
      </c>
      <c r="Q7" s="1" t="str">
        <v>Delivered</v>
      </c>
      <c r="R7" s="1" t="str">
        <v>Beckman</v>
      </c>
      <c r="S7" s="2">
        <f>IFERROR(IF(ISBLANK(VLOOKUP(P7,MasterSheet!Q:X,8,FALSE)), "", VLOOKUP(P7,MasterSheet!Q:X,8,FALSE))," ")</f>
        <v>45946</v>
      </c>
      <c r="T7" s="35" t="s">
        <v>5162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>
        <f>IFERROR(VLOOKUP(B437,MasterSheet!Q:R,2,)," ")</f>
        <v>0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 t="str">
        <f>_xlfn.XLOOKUP(B440,MasterSheet!Q:Q,MasterSheet!N:N," ")</f>
        <v>Dispatch Date</v>
      </c>
      <c r="B440" t="str">
        <v>Awb Number</v>
      </c>
      <c r="C440" s="1" t="str">
        <f>IFERROR(VLOOKUP(B440,MasterSheet!Q:R,2,)," ")</f>
        <v>Docket Status</v>
      </c>
      <c r="D440" s="1" t="str">
        <f>_xlfn.XLOOKUP(B440,MasterSheet!Q:Q,MasterSheet!P:P)</f>
        <v>Customer name</v>
      </c>
      <c r="E440" s="1" t="str">
        <f t="shared" si="74"/>
        <v>Other</v>
      </c>
      <c r="F440" s="1" t="str">
        <f t="shared" si="75"/>
        <v>Dispatch Date</v>
      </c>
    </row>
    <row r="441" spans="1:6" x14ac:dyDescent="0.25">
      <c r="A441" s="2">
        <f>_xlfn.XLOOKUP(B441,MasterSheet!Q:Q,MasterSheet!N:N," ")</f>
        <v>45812</v>
      </c>
      <c r="B441" t="str">
        <v>BY HAND</v>
      </c>
      <c r="C441" s="1" t="str">
        <f>IFERROR(VLOOKUP(B441,MasterSheet!Q:R,2,)," ")</f>
        <v>PRIYANKA MADAM</v>
      </c>
      <c r="D441" s="1" t="str">
        <f>_xlfn.XLOOKUP(B441,MasterSheet!Q:Q,MasterSheet!P:P)</f>
        <v>ICGEB</v>
      </c>
      <c r="E441" s="1" t="str">
        <f t="shared" si="74"/>
        <v>Other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45840</v>
      </c>
      <c r="B442" t="str">
        <v>BY PORTER</v>
      </c>
      <c r="C442" s="1" t="str">
        <f>IFERROR(VLOOKUP(B442,MasterSheet!Q:R,2,)," ")</f>
        <v>BY PORTER</v>
      </c>
      <c r="D442" s="1" t="str">
        <f>_xlfn.XLOOKUP(B442,MasterSheet!Q:Q,MasterSheet!P:P)</f>
        <v>NDTL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45894</v>
      </c>
      <c r="B443" t="str">
        <v>D3001955194</v>
      </c>
      <c r="C443" s="1" t="str">
        <f>IFERROR(VLOOKUP(B443,MasterSheet!Q:R,2,)," ")</f>
        <v>Delivered</v>
      </c>
      <c r="D443" s="1" t="str">
        <f>_xlfn.XLOOKUP(B443,MasterSheet!Q:Q,MasterSheet!P:P)</f>
        <v>IISER MOHALI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45846</v>
      </c>
      <c r="B444" t="str">
        <v>D3001996933</v>
      </c>
      <c r="C444" s="1" t="str">
        <f>IFERROR(VLOOKUP(B444,MasterSheet!Q:R,2,)," ")</f>
        <v>Delivered</v>
      </c>
      <c r="D444" s="1" t="str">
        <f>_xlfn.XLOOKUP(B444,MasterSheet!Q:Q,MasterSheet!P:P)</f>
        <v>VECTOR</v>
      </c>
      <c r="E444" s="1" t="str">
        <f t="shared" si="74"/>
        <v>DTDC</v>
      </c>
      <c r="F444" s="1" t="str">
        <f t="shared" si="75"/>
        <v>Tuesday</v>
      </c>
    </row>
    <row r="445" spans="1:6" x14ac:dyDescent="0.25">
      <c r="A445" s="2">
        <f>_xlfn.XLOOKUP(B445,MasterSheet!Q:Q,MasterSheet!N:N," ")</f>
        <v>45846</v>
      </c>
      <c r="B445" t="str">
        <v>D3001996934</v>
      </c>
      <c r="C445" s="1" t="str">
        <f>IFERROR(VLOOKUP(B445,MasterSheet!Q:R,2,)," ")</f>
        <v>Delivered</v>
      </c>
      <c r="D445" s="1" t="str">
        <f>_xlfn.XLOOKUP(B445,MasterSheet!Q:Q,MasterSheet!P:P)</f>
        <v>BIO SYSTEMS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D3001996935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45880</v>
      </c>
      <c r="B447" t="str">
        <v>D3001997013</v>
      </c>
      <c r="C447" s="1" t="str">
        <f>IFERROR(VLOOKUP(B447,MasterSheet!Q:R,2,)," ")</f>
        <v>Delivered</v>
      </c>
      <c r="D447" s="1" t="str">
        <f>_xlfn.XLOOKUP(B447,MasterSheet!Q:Q,MasterSheet!P:P)</f>
        <v>RESEARCH WORLD</v>
      </c>
      <c r="E447" s="1" t="str">
        <f t="shared" si="74"/>
        <v>DTDC</v>
      </c>
      <c r="F447" s="1" t="str">
        <f t="shared" si="75"/>
        <v>Monday</v>
      </c>
    </row>
    <row r="448" spans="1:6" x14ac:dyDescent="0.25">
      <c r="A448" s="2">
        <f>_xlfn.XLOOKUP(B448,MasterSheet!Q:Q,MasterSheet!N:N," ")</f>
        <v>45880</v>
      </c>
      <c r="B448" t="str">
        <v>D3001997014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D3001997015</v>
      </c>
      <c r="C449" s="1" t="str">
        <f>IFERROR(VLOOKUP(B449,MasterSheet!Q:R,2,)," ")</f>
        <v>Delivered</v>
      </c>
      <c r="D449" s="1" t="str">
        <f>_xlfn.XLOOKUP(B449,MasterSheet!Q:Q,MasterSheet!P:P)</f>
        <v>IIT-ROORKE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45887</v>
      </c>
      <c r="B450" t="str">
        <v>D3001997017</v>
      </c>
      <c r="C450" s="1" t="str">
        <f>IFERROR(VLOOKUP(B450,MasterSheet!Q:R,2,)," ")</f>
        <v>Delivered</v>
      </c>
      <c r="D450" s="1" t="str">
        <f>_xlfn.XLOOKUP(B450,MasterSheet!Q:Q,MasterSheet!P:P)</f>
        <v>Essence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D3001997018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45836</v>
      </c>
      <c r="B452" t="str">
        <v>D3002213696</v>
      </c>
      <c r="C452" s="1" t="str">
        <f>IFERROR(VLOOKUP(B452,MasterSheet!Q:R,2,)," ")</f>
        <v>Delivered</v>
      </c>
      <c r="D452" s="1" t="str">
        <f>_xlfn.XLOOKUP(B452,MasterSheet!Q:Q,MasterSheet!P:P)</f>
        <v>SOHST</v>
      </c>
      <c r="E452" s="1" t="str">
        <f t="shared" si="74"/>
        <v>DTDC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45846</v>
      </c>
      <c r="B453" t="str">
        <v>D3002213697</v>
      </c>
      <c r="C453" s="1" t="str">
        <f>IFERROR(VLOOKUP(B453,MasterSheet!Q:R,2,)," ")</f>
        <v>Delivered</v>
      </c>
      <c r="D453" s="1" t="str">
        <f>_xlfn.XLOOKUP(B453,MasterSheet!Q:Q,MasterSheet!P:P)</f>
        <v>RESEARCH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45832</v>
      </c>
      <c r="B454" t="str">
        <v>D3002213704</v>
      </c>
      <c r="C454" s="1" t="str">
        <f>IFERROR(VLOOKUP(B454,MasterSheet!Q:R,2,)," ")</f>
        <v>Delivered</v>
      </c>
      <c r="D454" s="1" t="str">
        <f>_xlfn.XLOOKUP(B454,MasterSheet!Q:Q,MasterSheet!P:P)</f>
        <v>MEDLIFE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45829</v>
      </c>
      <c r="B455" t="str">
        <v>D3002213705</v>
      </c>
      <c r="C455" s="1" t="str">
        <f>IFERROR(VLOOKUP(B455,MasterSheet!Q:R,2,)," ")</f>
        <v>Delivered</v>
      </c>
      <c r="D455" s="1" t="str">
        <f>_xlfn.XLOOKUP(B455,MasterSheet!Q:Q,MasterSheet!P:P)</f>
        <v>Imtech</v>
      </c>
      <c r="E455" s="1" t="str">
        <f t="shared" si="74"/>
        <v>DTDC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45867</v>
      </c>
      <c r="B456" t="str">
        <v>D3002709220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45852</v>
      </c>
      <c r="B457" t="str">
        <v>D3002709675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Monday</v>
      </c>
    </row>
    <row r="458" spans="1:6" x14ac:dyDescent="0.25">
      <c r="A458" s="2">
        <f>_xlfn.XLOOKUP(B458,MasterSheet!Q:Q,MasterSheet!N:N," ")</f>
        <v>45852</v>
      </c>
      <c r="B458" t="str">
        <v>D3002709676</v>
      </c>
      <c r="C458" s="1" t="str">
        <f>IFERROR(VLOOKUP(B458,MasterSheet!Q:R,2,)," ")</f>
        <v>Delivered</v>
      </c>
      <c r="D458" s="1" t="str">
        <f>_xlfn.XLOOKUP(B458,MasterSheet!Q:Q,MasterSheet!P:P)</f>
        <v>IMTECH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45860</v>
      </c>
      <c r="B459" t="str">
        <v>D3002709684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Tuesday</v>
      </c>
    </row>
    <row r="460" spans="1:6" x14ac:dyDescent="0.25">
      <c r="A460" s="2">
        <f>_xlfn.XLOOKUP(B460,MasterSheet!Q:Q,MasterSheet!N:N," ")</f>
        <v>45860</v>
      </c>
      <c r="B460" t="str">
        <v>D3002709685</v>
      </c>
      <c r="C460" s="1" t="str">
        <f>IFERROR(VLOOKUP(B460,MasterSheet!Q:R,2,)," ")</f>
        <v>Delivered</v>
      </c>
      <c r="D460" s="1" t="str">
        <f>_xlfn.XLOOKUP(B460,MasterSheet!Q:Q,MasterSheet!P:P)</f>
        <v>Essence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45867</v>
      </c>
      <c r="B461" t="str">
        <v>D3002864036</v>
      </c>
      <c r="C461" s="1" t="str">
        <f>IFERROR(VLOOKUP(B461,MasterSheet!Q:R,2,)," ")</f>
        <v>Delivered</v>
      </c>
      <c r="D461" s="1" t="str">
        <f>_xlfn.XLOOKUP(B461,MasterSheet!Q:Q,MasterSheet!P:P)</f>
        <v>MEDLIFE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D3002864037</v>
      </c>
      <c r="C462" s="1" t="str">
        <f>IFERROR(VLOOKUP(B462,MasterSheet!Q:R,2,)," ")</f>
        <v>Delivered</v>
      </c>
      <c r="D462" s="1" t="str">
        <f>_xlfn.XLOOKUP(B462,MasterSheet!Q:Q,MasterSheet!P:P)</f>
        <v>IMTECH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45873</v>
      </c>
      <c r="B463" t="str">
        <v>D3002864041</v>
      </c>
      <c r="C463" s="1" t="str">
        <f>IFERROR(VLOOKUP(B463,MasterSheet!Q:R,2,)," ")</f>
        <v>Delivered</v>
      </c>
      <c r="D463" s="1" t="str">
        <f>_xlfn.XLOOKUP(B463,MasterSheet!Q:Q,MasterSheet!P:P)</f>
        <v>POOJA TRADERS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45871</v>
      </c>
      <c r="B464" t="str">
        <v>D3002864042</v>
      </c>
      <c r="C464" s="1" t="str">
        <f>IFERROR(VLOOKUP(B464,MasterSheet!Q:R,2,)," ")</f>
        <v>Delivered</v>
      </c>
      <c r="D464" s="1" t="str">
        <f>_xlfn.XLOOKUP(B464,MasterSheet!Q:Q,MasterSheet!P:P)</f>
        <v>Medlife</v>
      </c>
      <c r="E464" s="1" t="str">
        <f t="shared" si="76"/>
        <v>DTDC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45875</v>
      </c>
      <c r="B465" t="str">
        <v>D3002864046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Wednesday</v>
      </c>
    </row>
    <row r="466" spans="1:6" x14ac:dyDescent="0.25">
      <c r="A466" s="2">
        <f>_xlfn.XLOOKUP(B466,MasterSheet!Q:Q,MasterSheet!N:N," ")</f>
        <v>45901</v>
      </c>
      <c r="B466" t="str">
        <v>D3002950334</v>
      </c>
      <c r="C466" s="1" t="str">
        <f>IFERROR(VLOOKUP(B466,MasterSheet!Q:R,2,)," ")</f>
        <v>Delivered</v>
      </c>
      <c r="D466" s="1" t="str">
        <f>_xlfn.XLOOKUP(B466,MasterSheet!Q:Q,MasterSheet!P:P)</f>
        <v>IISER MOHALI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45908</v>
      </c>
      <c r="B467" t="str">
        <v>D3002950414</v>
      </c>
      <c r="C467" s="1" t="str">
        <f>IFERROR(VLOOKUP(B467,MasterSheet!Q:R,2,)," ")</f>
        <v>Delivered</v>
      </c>
      <c r="D467" s="1" t="str">
        <f>_xlfn.XLOOKUP(B467,MasterSheet!Q:Q,MasterSheet!P:P)</f>
        <v>RESEARCH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D3002950415</v>
      </c>
      <c r="C468" s="1" t="str">
        <f>IFERROR(VLOOKUP(B468,MasterSheet!Q:R,2,)," ")</f>
        <v>Delivered</v>
      </c>
      <c r="D468" s="1" t="str">
        <f>_xlfn.XLOOKUP(B468,MasterSheet!Q:Q,MasterSheet!P:P)</f>
        <v>IISER MOHALI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D3002950416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D3002950417</v>
      </c>
      <c r="C470" s="1" t="str">
        <f>IFERROR(VLOOKUP(B470,MasterSheet!Q:R,2,)," ")</f>
        <v>Delivered</v>
      </c>
      <c r="D470" s="1" t="str">
        <f>_xlfn.XLOOKUP(B470,MasterSheet!Q:Q,MasterSheet!P:P)</f>
        <v>ESSENCE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45913</v>
      </c>
      <c r="B471" t="str">
        <v>D3003568451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45915</v>
      </c>
      <c r="B472" t="str">
        <v>D3003568486</v>
      </c>
      <c r="C472" s="1" t="str">
        <f>IFERROR(VLOOKUP(B472,MasterSheet!Q:R,2,)," ")</f>
        <v>Delivered</v>
      </c>
      <c r="D472" s="1" t="str">
        <f>_xlfn.XLOOKUP(B472,MasterSheet!Q:Q,MasterSheet!P:P)</f>
        <v>IMTECH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45915</v>
      </c>
      <c r="B473" t="str">
        <v>D3003568487</v>
      </c>
      <c r="C473" s="1" t="str">
        <f>IFERROR(VLOOKUP(B473,MasterSheet!Q:R,2,)," ")</f>
        <v>Delivered</v>
      </c>
      <c r="D473" s="1" t="str">
        <f>_xlfn.XLOOKUP(B473,MasterSheet!Q:Q,MasterSheet!P:P)</f>
        <v>RESEARCH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D3003568488</v>
      </c>
      <c r="C474" s="1" t="str">
        <f>IFERROR(VLOOKUP(B474,MasterSheet!Q:R,2,)," ")</f>
        <v>Delivered</v>
      </c>
      <c r="D474" s="1" t="str">
        <f>_xlfn.XLOOKUP(B474,MasterSheet!Q:Q,MasterSheet!P:P)</f>
        <v>VECTOR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45927</v>
      </c>
      <c r="B475" t="str">
        <v>D3003710005</v>
      </c>
      <c r="C475" s="1" t="str">
        <f>IFERROR(VLOOKUP(B475,MasterSheet!Q:R,2,)," ")</f>
        <v>Delivered</v>
      </c>
      <c r="D475" s="1" t="str">
        <f>_xlfn.XLOOKUP(B475,MasterSheet!Q:Q,MasterSheet!P:P)</f>
        <v>INFINITY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45927</v>
      </c>
      <c r="B476" t="str">
        <v>D3003710006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45934</v>
      </c>
      <c r="B477" t="str">
        <v>D3003710010</v>
      </c>
      <c r="C477" s="1" t="str">
        <f>IFERROR(VLOOKUP(B477,MasterSheet!Q:R,2,)," ")</f>
        <v>Delivered</v>
      </c>
      <c r="D477" s="1" t="str">
        <f>_xlfn.XLOOKUP(B477,MasterSheet!Q:Q,MasterSheet!P:P)</f>
        <v>Vector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45937</v>
      </c>
      <c r="B478" t="str">
        <v>D3003710012</v>
      </c>
      <c r="C478" s="1" t="str">
        <f>IFERROR(VLOOKUP(B478,MasterSheet!Q:R,2,)," ")</f>
        <v>Delivered</v>
      </c>
      <c r="D478" s="1" t="str">
        <f>_xlfn.XLOOKUP(B478,MasterSheet!Q:Q,MasterSheet!P:P)</f>
        <v>PATANJALI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45937</v>
      </c>
      <c r="B479" t="str">
        <v>D3003710013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45936</v>
      </c>
      <c r="B480" t="str">
        <v>D3003710017</v>
      </c>
      <c r="C480" s="1" t="str">
        <f>IFERROR(VLOOKUP(B480,MasterSheet!Q:R,2,)," ")</f>
        <v>Delivered</v>
      </c>
      <c r="D480" s="1" t="str">
        <f>_xlfn.XLOOKUP(B480,MasterSheet!Q:Q,MasterSheet!P:P)</f>
        <v>IISER MOHALI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45933</v>
      </c>
      <c r="B481" t="str">
        <v>D3003710018</v>
      </c>
      <c r="C481" s="1" t="str">
        <f>IFERROR(VLOOKUP(B481,MasterSheet!Q:R,2,)," ")</f>
        <v>Delivered</v>
      </c>
      <c r="D481" s="1" t="str">
        <f>_xlfn.XLOOKUP(B481,MasterSheet!Q:Q,MasterSheet!P:P)</f>
        <v>Aiims Bhatinda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Friday</v>
      </c>
    </row>
    <row r="482" spans="1:6" x14ac:dyDescent="0.25">
      <c r="A482" s="2">
        <f>_xlfn.XLOOKUP(B482,MasterSheet!Q:Q,MasterSheet!N:N," ")</f>
        <v>45868</v>
      </c>
      <c r="B482" t="str">
        <v>Expired</v>
      </c>
      <c r="C482" s="1" t="str">
        <f>IFERROR(VLOOKUP(B482,MasterSheet!Q:R,2,)," ")</f>
        <v>Expired</v>
      </c>
      <c r="D482" s="1" t="str">
        <f>_xlfn.XLOOKUP(B482,MasterSheet!Q:Q,MasterSheet!P:P)</f>
        <v>EXPIRED</v>
      </c>
      <c r="E482" s="1" t="str">
        <f t="shared" si="82"/>
        <v>Other</v>
      </c>
      <c r="F482" s="1" t="str">
        <f t="shared" si="83"/>
        <v>Wednesday</v>
      </c>
    </row>
    <row r="483" spans="1:6" x14ac:dyDescent="0.25">
      <c r="B483" t="str">
        <v>PORTER</v>
      </c>
    </row>
    <row r="484" spans="1:6" x14ac:dyDescent="0.25">
      <c r="B484" t="str">
        <v>WILL BE BILLED</v>
      </c>
    </row>
    <row r="485" spans="1:6" x14ac:dyDescent="0.25">
      <c r="B485" t="str">
        <v>with M Bio</v>
      </c>
    </row>
    <row r="486" spans="1:6" x14ac:dyDescent="0.25">
      <c r="B486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61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t="str" cm="1">
        <f t="array" ref="A2:I188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BE0193</v>
      </c>
      <c r="B2" s="45">
        <v>1</v>
      </c>
      <c r="C2" s="45" t="str">
        <v>ADGYL</v>
      </c>
      <c r="D2" s="45">
        <v>4</v>
      </c>
      <c r="E2" s="45" t="str">
        <v>BIOXCELL</v>
      </c>
      <c r="F2" s="45">
        <v>0</v>
      </c>
      <c r="G2" s="45" t="str">
        <v>Banglore</v>
      </c>
      <c r="H2" s="45" t="str">
        <v>Wednesday (22-10-25)</v>
      </c>
      <c r="I2" s="45" t="str">
        <v>OutStation</v>
      </c>
      <c r="K2" s="1">
        <f t="shared" ref="K2:K33" si="0">SUMIFS(B:B,C:C, L2,D:D, M2,E:E, N2,F:F, O2,G:G, P2,H:H, Q2)</f>
        <v>2</v>
      </c>
      <c r="L2" s="1" t="str">
        <v>ADGYL</v>
      </c>
      <c r="M2" s="1">
        <v>4</v>
      </c>
      <c r="N2" s="1" t="str">
        <v>BIOXCELL</v>
      </c>
      <c r="O2" s="1">
        <v>0</v>
      </c>
      <c r="P2" s="1" t="str">
        <v>Banglore</v>
      </c>
      <c r="Q2" s="1" t="str">
        <v>Wednesday (22-10-25)</v>
      </c>
      <c r="R2" s="1" t="str">
        <v>OutStation</v>
      </c>
      <c r="S2" s="1">
        <f t="shared" ref="S2:S33" si="1">SUMIFS(B:B,C:C, L2,D:D, M2,E:E, N2,F:F, O2,G:G, P2,H:H, Q2)</f>
        <v>2</v>
      </c>
    </row>
    <row r="3" spans="1:19" x14ac:dyDescent="0.25">
      <c r="A3" s="1" t="str">
        <v>BE0285</v>
      </c>
      <c r="B3" s="1">
        <v>1</v>
      </c>
      <c r="C3" s="1" t="str">
        <v>ADGYL</v>
      </c>
      <c r="D3" s="1">
        <v>4</v>
      </c>
      <c r="E3" s="1" t="str">
        <v>BIOXCELL</v>
      </c>
      <c r="F3" s="1">
        <v>0</v>
      </c>
      <c r="G3" s="1" t="str">
        <v>Banglore</v>
      </c>
      <c r="H3" s="1" t="str">
        <v>Wednesday (22-10-25)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Wednesday (22-10-25)</v>
      </c>
      <c r="R3" s="1" t="str">
        <v>OutStation</v>
      </c>
      <c r="S3" s="1">
        <f t="shared" si="1"/>
        <v>1</v>
      </c>
    </row>
    <row r="4" spans="1:19" x14ac:dyDescent="0.25">
      <c r="A4" s="1">
        <v>423303</v>
      </c>
      <c r="B4" s="1">
        <v>1</v>
      </c>
      <c r="C4" s="1" t="str">
        <v>AGHARKAR</v>
      </c>
      <c r="D4" s="1">
        <v>-20</v>
      </c>
      <c r="E4" s="1" t="str">
        <v>BioLegend</v>
      </c>
      <c r="F4" s="1">
        <v>0</v>
      </c>
      <c r="G4" s="1" t="str">
        <v>Pune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421002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Wednesday (22-10-25)</v>
      </c>
      <c r="I5" s="1" t="str">
        <v>OutStation</v>
      </c>
      <c r="K5" s="1">
        <f t="shared" si="0"/>
        <v>3</v>
      </c>
      <c r="L5" s="1" t="str">
        <v>AIIMS</v>
      </c>
      <c r="M5" s="1">
        <v>-20</v>
      </c>
      <c r="N5" s="1" t="str">
        <v>BioLegend</v>
      </c>
      <c r="O5" s="1" t="str">
        <v xml:space="preserve">Same item dispatched to Aiims from Opening Stock </v>
      </c>
      <c r="P5" s="1" t="str">
        <v>Delhi</v>
      </c>
      <c r="Q5" s="1" t="str">
        <v>Priyanka Madam</v>
      </c>
      <c r="R5" s="1" t="str">
        <v>Local</v>
      </c>
      <c r="S5" s="1">
        <f t="shared" si="1"/>
        <v>3</v>
      </c>
    </row>
    <row r="6" spans="1:19" x14ac:dyDescent="0.25">
      <c r="A6" s="45">
        <v>420801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Wednesday (22-10-25)</v>
      </c>
      <c r="I6" s="45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423303</v>
      </c>
      <c r="B7" s="1">
        <v>3</v>
      </c>
      <c r="C7" s="1" t="str">
        <v>AIIMS</v>
      </c>
      <c r="D7" s="1">
        <v>-20</v>
      </c>
      <c r="E7" s="1" t="str">
        <v>BioLegend</v>
      </c>
      <c r="F7" s="1" t="str">
        <v xml:space="preserve">Same item dispatched to Aiims from Opening Stock 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900007707</v>
      </c>
      <c r="B8" s="1">
        <v>1</v>
      </c>
      <c r="C8" s="1" t="str">
        <v>APOLLO CHENNAI</v>
      </c>
      <c r="D8" s="1">
        <v>4</v>
      </c>
      <c r="E8" s="1" t="str">
        <v>BioLegend</v>
      </c>
      <c r="F8" s="1">
        <v>0</v>
      </c>
      <c r="G8" s="1" t="str">
        <v>CHENNAI</v>
      </c>
      <c r="H8" s="1" t="str">
        <v>PO Awaited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626812</v>
      </c>
      <c r="B9" s="1">
        <v>5</v>
      </c>
      <c r="C9" s="1" t="str">
        <v>AURIGINE ONCO</v>
      </c>
      <c r="D9" s="1">
        <v>4</v>
      </c>
      <c r="E9" s="1" t="str">
        <v>BioLegend</v>
      </c>
      <c r="F9" s="1" t="str">
        <v>for stock</v>
      </c>
      <c r="G9" s="1" t="str">
        <v>Banglore</v>
      </c>
      <c r="H9" s="1" t="str">
        <v>Stock</v>
      </c>
      <c r="I9" s="1" t="str">
        <v>OutStation</v>
      </c>
      <c r="K9" s="1">
        <f t="shared" si="0"/>
        <v>1</v>
      </c>
      <c r="L9" s="1" t="str">
        <v>BIO SOLUTION</v>
      </c>
      <c r="M9" s="1">
        <v>-20</v>
      </c>
      <c r="N9" s="1" t="str">
        <v>Cytoskeleton</v>
      </c>
      <c r="O9" s="1">
        <v>0</v>
      </c>
      <c r="P9" s="1" t="str">
        <v>Hyderabad</v>
      </c>
      <c r="Q9" s="1" t="str">
        <v>Wednesday (22-10-25)</v>
      </c>
      <c r="R9" s="1" t="str">
        <v>OutStation</v>
      </c>
      <c r="S9" s="1">
        <f t="shared" si="1"/>
        <v>1</v>
      </c>
    </row>
    <row r="10" spans="1:19" x14ac:dyDescent="0.25">
      <c r="A10" s="45" t="str">
        <v>CTM-1172738</v>
      </c>
      <c r="B10" s="45">
        <v>1</v>
      </c>
      <c r="C10" s="45" t="str">
        <v>BARC</v>
      </c>
      <c r="D10" s="45">
        <v>-20</v>
      </c>
      <c r="E10" s="45" t="str">
        <v>DHARMACON</v>
      </c>
      <c r="F10" s="45">
        <v>0</v>
      </c>
      <c r="G10" s="45" t="str">
        <v>Mumbai</v>
      </c>
      <c r="H10" s="45" t="str">
        <v>PO Awaited</v>
      </c>
      <c r="I10" s="45" t="str">
        <v>OutStation</v>
      </c>
      <c r="K10" s="1">
        <f t="shared" si="0"/>
        <v>2</v>
      </c>
      <c r="L10" s="1" t="str">
        <v xml:space="preserve">Biogenuix </v>
      </c>
      <c r="M10" s="1">
        <v>4</v>
      </c>
      <c r="N10" s="1" t="str">
        <v>BETHYL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 t="str">
        <v>CTM-1172741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PO Awaited</v>
      </c>
      <c r="I11" s="1" t="str">
        <v>OutStation</v>
      </c>
      <c r="K11" s="1">
        <f t="shared" si="0"/>
        <v>4</v>
      </c>
      <c r="L11" s="1" t="str">
        <v>HELIX</v>
      </c>
      <c r="M11" s="1">
        <v>-20</v>
      </c>
      <c r="N11" s="1" t="str">
        <v>Dharmacon</v>
      </c>
      <c r="O11" s="1">
        <v>0</v>
      </c>
      <c r="P11" s="1" t="str">
        <v>Kerala</v>
      </c>
      <c r="Q11" s="1" t="str">
        <v>Saturday (25-10-25)</v>
      </c>
      <c r="R11" s="1" t="str">
        <v>OutStation</v>
      </c>
      <c r="S11" s="1">
        <f t="shared" si="1"/>
        <v>4</v>
      </c>
    </row>
    <row r="12" spans="1:19" x14ac:dyDescent="0.25">
      <c r="A12" s="1" t="str">
        <v>CTM-1172744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PO Awaited</v>
      </c>
      <c r="I12" s="1" t="str">
        <v>OutStation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4</v>
      </c>
    </row>
    <row r="13" spans="1:19" x14ac:dyDescent="0.25">
      <c r="A13" s="1" t="str">
        <v>CTM-1172745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IISER MOHALI</v>
      </c>
      <c r="M13" s="1">
        <v>-20</v>
      </c>
      <c r="N13" s="1" t="str">
        <v>Dharmacon</v>
      </c>
      <c r="O13" s="1">
        <v>0</v>
      </c>
      <c r="P13" s="1" t="str">
        <v>MOHALI (PUNJAB)</v>
      </c>
      <c r="Q13" s="1" t="str">
        <v>Wednesday (22-10-25)</v>
      </c>
      <c r="R13" s="1" t="str">
        <v>OutStation</v>
      </c>
      <c r="S13" s="1">
        <f t="shared" si="1"/>
        <v>1</v>
      </c>
    </row>
    <row r="14" spans="1:19" x14ac:dyDescent="0.25">
      <c r="A14" s="45" t="str">
        <v>CY-SC001</v>
      </c>
      <c r="B14" s="45">
        <v>1</v>
      </c>
      <c r="C14" s="45" t="str">
        <v>BIO SOLUTION</v>
      </c>
      <c r="D14" s="45">
        <v>-20</v>
      </c>
      <c r="E14" s="45" t="str">
        <v>Cytoskeleton</v>
      </c>
      <c r="F14" s="45">
        <v>0</v>
      </c>
      <c r="G14" s="45" t="str">
        <v>Hyderabad</v>
      </c>
      <c r="H14" s="45" t="str">
        <v>Wednesday (22-10-25)</v>
      </c>
      <c r="I14" s="45" t="str">
        <v>OutStation</v>
      </c>
      <c r="K14" s="1">
        <f t="shared" si="0"/>
        <v>44</v>
      </c>
      <c r="L14" s="1" t="str">
        <v>IKESIA</v>
      </c>
      <c r="M14" s="1">
        <v>4</v>
      </c>
      <c r="N14" s="1" t="str">
        <v>BioLegend</v>
      </c>
      <c r="O14" s="1" t="str">
        <v>Invoice 5 qty but received only 4 qty</v>
      </c>
      <c r="P14" s="1" t="str">
        <v>Banglore</v>
      </c>
      <c r="Q14" s="1" t="str">
        <v>Hold</v>
      </c>
      <c r="R14" s="1" t="str">
        <v>OutStation</v>
      </c>
      <c r="S14" s="1">
        <f t="shared" si="1"/>
        <v>44</v>
      </c>
    </row>
    <row r="15" spans="1:19" x14ac:dyDescent="0.25">
      <c r="A15" s="1" t="str">
        <v>A70-106P</v>
      </c>
      <c r="B15" s="1">
        <v>2</v>
      </c>
      <c r="C15" s="1" t="str">
        <v xml:space="preserve">Biogenuix </v>
      </c>
      <c r="D15" s="1">
        <v>4</v>
      </c>
      <c r="E15" s="1" t="str">
        <v>BETHYL</v>
      </c>
      <c r="F15" s="1">
        <v>0</v>
      </c>
      <c r="G15" s="1" t="str">
        <v>Delhi</v>
      </c>
      <c r="H15" s="1" t="str">
        <v>Priyanka Madam</v>
      </c>
      <c r="I15" s="1" t="str">
        <v>Local</v>
      </c>
      <c r="K15" s="1">
        <f t="shared" si="0"/>
        <v>7</v>
      </c>
      <c r="L15" s="1" t="str">
        <v>ILS</v>
      </c>
      <c r="M15" s="1">
        <v>-20</v>
      </c>
      <c r="N15" s="1" t="str">
        <v>DHARMACON</v>
      </c>
      <c r="O15" s="1">
        <v>0</v>
      </c>
      <c r="P15" s="1" t="str">
        <v>Bhuvneshwar</v>
      </c>
      <c r="Q15" s="1" t="str">
        <v>PO Awaited</v>
      </c>
      <c r="R15" s="1" t="str">
        <v>OutStation</v>
      </c>
      <c r="S15" s="1">
        <f t="shared" si="1"/>
        <v>7</v>
      </c>
    </row>
    <row r="16" spans="1:19" x14ac:dyDescent="0.25">
      <c r="A16" s="1" t="str">
        <v>CTM-1191683</v>
      </c>
      <c r="B16" s="1">
        <v>1</v>
      </c>
      <c r="C16" s="1" t="str">
        <v>HELIX</v>
      </c>
      <c r="D16" s="1">
        <v>-20</v>
      </c>
      <c r="E16" s="1" t="str">
        <v>Dharmacon</v>
      </c>
      <c r="F16" s="1">
        <v>0</v>
      </c>
      <c r="G16" s="1" t="str">
        <v>Kerala</v>
      </c>
      <c r="H16" s="1" t="str">
        <v>Saturday (25-10-25)</v>
      </c>
      <c r="I16" s="1" t="str">
        <v>OutStation</v>
      </c>
      <c r="K16" s="1">
        <f t="shared" si="0"/>
        <v>2</v>
      </c>
      <c r="L16" s="1" t="str">
        <v>NCBS</v>
      </c>
      <c r="M16" s="1">
        <v>-20</v>
      </c>
      <c r="N16" s="1" t="str">
        <v>DHARMACON</v>
      </c>
      <c r="O16" s="1">
        <v>0</v>
      </c>
      <c r="P16" s="1" t="str">
        <v>Banglore</v>
      </c>
      <c r="Q16" s="1" t="str">
        <v>PO Awaited</v>
      </c>
      <c r="R16" s="1" t="str">
        <v>OutStation</v>
      </c>
      <c r="S16" s="1">
        <f t="shared" si="1"/>
        <v>2</v>
      </c>
    </row>
    <row r="17" spans="1:19" x14ac:dyDescent="0.25">
      <c r="A17" s="1" t="str">
        <v>CTM-1191684</v>
      </c>
      <c r="B17" s="1">
        <v>1</v>
      </c>
      <c r="C17" s="1" t="str">
        <v>HELIX</v>
      </c>
      <c r="D17" s="1">
        <v>-20</v>
      </c>
      <c r="E17" s="1" t="str">
        <v>Dharmacon</v>
      </c>
      <c r="F17" s="1">
        <v>0</v>
      </c>
      <c r="G17" s="1" t="str">
        <v>Kerala</v>
      </c>
      <c r="H17" s="1" t="str">
        <v>Saturday (25-10-25)</v>
      </c>
      <c r="I17" s="1" t="str">
        <v>OutStation</v>
      </c>
      <c r="K17" s="1">
        <f t="shared" si="0"/>
        <v>2</v>
      </c>
      <c r="L17" s="1" t="str">
        <v>NII</v>
      </c>
      <c r="M17" s="1" t="str">
        <v>RT</v>
      </c>
      <c r="N17" s="1" t="str">
        <v>SARTORIUS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2</v>
      </c>
    </row>
    <row r="18" spans="1:19" x14ac:dyDescent="0.25">
      <c r="A18" s="1" t="str">
        <v>CTM-1191685</v>
      </c>
      <c r="B18" s="1">
        <v>1</v>
      </c>
      <c r="C18" s="1" t="str">
        <v>HELIX</v>
      </c>
      <c r="D18" s="1">
        <v>-20</v>
      </c>
      <c r="E18" s="1" t="str">
        <v>Dharmacon</v>
      </c>
      <c r="F18" s="1">
        <v>0</v>
      </c>
      <c r="G18" s="1" t="str">
        <v>Kerala</v>
      </c>
      <c r="H18" s="1" t="str">
        <v>Saturday (25-10-25)</v>
      </c>
      <c r="I18" s="1" t="str">
        <v>OutStation</v>
      </c>
      <c r="K18" s="1">
        <f t="shared" si="0"/>
        <v>41</v>
      </c>
      <c r="L18" s="1" t="str">
        <v>NII</v>
      </c>
      <c r="M18" s="1">
        <v>4</v>
      </c>
      <c r="N18" s="1" t="str">
        <v>BioLegend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41</v>
      </c>
    </row>
    <row r="19" spans="1:19" x14ac:dyDescent="0.25">
      <c r="A19" s="1" t="str">
        <v>CTM-1198762</v>
      </c>
      <c r="B19" s="1">
        <v>1</v>
      </c>
      <c r="C19" s="1" t="str">
        <v>HELIX</v>
      </c>
      <c r="D19" s="1">
        <v>-20</v>
      </c>
      <c r="E19" s="1" t="str">
        <v>Dharmacon</v>
      </c>
      <c r="F19" s="1">
        <v>0</v>
      </c>
      <c r="G19" s="1" t="str">
        <v>Kerala</v>
      </c>
      <c r="H19" s="1" t="str">
        <v>Saturday (25-10-25)</v>
      </c>
      <c r="I19" s="1" t="str">
        <v>OutStation</v>
      </c>
      <c r="K19" s="1">
        <f t="shared" si="0"/>
        <v>2</v>
      </c>
      <c r="L19" s="1" t="str">
        <v>NII</v>
      </c>
      <c r="M19" s="1">
        <v>4</v>
      </c>
      <c r="N19" s="1" t="str">
        <v>BIOXCELL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2</v>
      </c>
    </row>
    <row r="20" spans="1:19" x14ac:dyDescent="0.25">
      <c r="A20" s="1" t="str">
        <v>T6045</v>
      </c>
      <c r="B20" s="1">
        <v>1</v>
      </c>
      <c r="C20" s="1" t="str">
        <v>ICGEB</v>
      </c>
      <c r="D20" s="1">
        <v>-20</v>
      </c>
      <c r="E20" s="1" t="str">
        <v>TARGETMOL</v>
      </c>
      <c r="F20" s="1" t="str">
        <v>SAMPLE</v>
      </c>
      <c r="G20" s="1" t="str">
        <v>Delhi</v>
      </c>
      <c r="H20" s="1" t="str">
        <v>Priyanka Madam</v>
      </c>
      <c r="I20" s="1" t="str">
        <v>Local</v>
      </c>
      <c r="K20" s="1">
        <f t="shared" si="0"/>
        <v>1</v>
      </c>
      <c r="L20" s="1" t="str">
        <v>Nimhans</v>
      </c>
      <c r="M20" s="1">
        <v>4</v>
      </c>
      <c r="N20" s="1" t="str">
        <v>BioLegend</v>
      </c>
      <c r="O20" s="1">
        <v>0</v>
      </c>
      <c r="P20" s="1" t="str">
        <v>Banglore</v>
      </c>
      <c r="Q20" s="1" t="str">
        <v>Wednesday (22-10-25)</v>
      </c>
      <c r="R20" s="1" t="str">
        <v>OutStation</v>
      </c>
      <c r="S20" s="1">
        <f t="shared" si="1"/>
        <v>1</v>
      </c>
    </row>
    <row r="21" spans="1:19" x14ac:dyDescent="0.25">
      <c r="A21" s="1" t="str">
        <v>T4535</v>
      </c>
      <c r="B21" s="1">
        <v>1</v>
      </c>
      <c r="C21" s="1" t="str">
        <v>ICGEB</v>
      </c>
      <c r="D21" s="1">
        <v>-20</v>
      </c>
      <c r="E21" s="1" t="str">
        <v>TARGETMOL</v>
      </c>
      <c r="F21" s="1" t="str">
        <v>SAMPLE</v>
      </c>
      <c r="G21" s="1" t="str">
        <v>Delhi</v>
      </c>
      <c r="H21" s="1" t="str">
        <v>Priyanka Madam</v>
      </c>
      <c r="I21" s="1" t="str">
        <v>Local</v>
      </c>
      <c r="K21" s="1">
        <f t="shared" si="0"/>
        <v>1</v>
      </c>
      <c r="L21" s="1" t="str">
        <v>NNF</v>
      </c>
      <c r="M21" s="1">
        <v>-20</v>
      </c>
      <c r="N21" s="1" t="str">
        <v>Targetmol</v>
      </c>
      <c r="O21" s="1">
        <v>0</v>
      </c>
      <c r="P21" s="1" t="str">
        <v>Banglore</v>
      </c>
      <c r="Q21" s="1" t="str">
        <v>Sample and Back Order</v>
      </c>
      <c r="R21" s="1" t="str">
        <v>OutStation</v>
      </c>
      <c r="S21" s="1">
        <f t="shared" si="1"/>
        <v>1</v>
      </c>
    </row>
    <row r="22" spans="1:19" x14ac:dyDescent="0.25">
      <c r="A22" s="1" t="str">
        <v>T1784</v>
      </c>
      <c r="B22" s="1">
        <v>1</v>
      </c>
      <c r="C22" s="1" t="str">
        <v>ICGEB</v>
      </c>
      <c r="D22" s="1">
        <v>-20</v>
      </c>
      <c r="E22" s="1" t="str">
        <v>TARGETMOL</v>
      </c>
      <c r="F22" s="1" t="str">
        <v>SAMPLE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1</v>
      </c>
      <c r="L22" s="1" t="str">
        <v>Opening Stock</v>
      </c>
      <c r="M22" s="1">
        <v>-20</v>
      </c>
      <c r="N22" s="1" t="str">
        <v>Dharmacon</v>
      </c>
      <c r="O22" s="1" t="str">
        <v>Set of 4 item code (N-187978-01-0020, N-187978-02-0020, N-187978-03-0020, N-187978-04-0020)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 t="str">
        <v>T1537</v>
      </c>
      <c r="B23" s="1">
        <v>1</v>
      </c>
      <c r="C23" s="1" t="str">
        <v>ICGEB</v>
      </c>
      <c r="D23" s="1">
        <v>-20</v>
      </c>
      <c r="E23" s="1" t="str">
        <v>TARGETMOL</v>
      </c>
      <c r="F23" s="1" t="str">
        <v>SAMPLE</v>
      </c>
      <c r="G23" s="1" t="str">
        <v>Delhi</v>
      </c>
      <c r="H23" s="1" t="str">
        <v>Priyanka Madam</v>
      </c>
      <c r="I23" s="1" t="str">
        <v>Local</v>
      </c>
      <c r="K23" s="1">
        <f t="shared" si="0"/>
        <v>8</v>
      </c>
      <c r="L23" s="1" t="str">
        <v>Opening Stock</v>
      </c>
      <c r="M23" s="1">
        <v>-20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8</v>
      </c>
    </row>
    <row r="24" spans="1:19" x14ac:dyDescent="0.25">
      <c r="A24" s="45" t="str">
        <v>CTM-1196825</v>
      </c>
      <c r="B24" s="45">
        <v>1</v>
      </c>
      <c r="C24" s="45" t="str">
        <v>IISER MOHALI</v>
      </c>
      <c r="D24" s="45">
        <v>-20</v>
      </c>
      <c r="E24" s="45" t="str">
        <v>Dharmacon</v>
      </c>
      <c r="F24" s="45">
        <v>0</v>
      </c>
      <c r="G24" s="45" t="str">
        <v>MOHALI (PUNJAB)</v>
      </c>
      <c r="H24" s="45" t="str">
        <v>Wednesday (22-10-25)</v>
      </c>
      <c r="I24" s="45" t="str">
        <v>OutStation</v>
      </c>
      <c r="K24" s="1">
        <f t="shared" si="0"/>
        <v>13</v>
      </c>
      <c r="L24" s="1" t="str">
        <v>Opening Stock</v>
      </c>
      <c r="M24" s="1">
        <v>4</v>
      </c>
      <c r="N24" s="1" t="str">
        <v>BioLegend</v>
      </c>
      <c r="O24" s="1">
        <v>0</v>
      </c>
      <c r="P24" s="1" t="str">
        <v>STOCK</v>
      </c>
      <c r="Q24" s="1" t="str">
        <v>Stock</v>
      </c>
      <c r="R24" s="1" t="str">
        <v>STOCK</v>
      </c>
      <c r="S24" s="1">
        <f t="shared" si="1"/>
        <v>13</v>
      </c>
    </row>
    <row r="25" spans="1:19" x14ac:dyDescent="0.25">
      <c r="A25" s="1">
        <v>741100</v>
      </c>
      <c r="B25" s="1">
        <v>4</v>
      </c>
      <c r="C25" s="1" t="str">
        <v>IKESIA</v>
      </c>
      <c r="D25" s="1">
        <v>4</v>
      </c>
      <c r="E25" s="1" t="str">
        <v>BioLegend</v>
      </c>
      <c r="F25" s="1" t="str">
        <v>Invoice 5 qty but received only 4 qty</v>
      </c>
      <c r="G25" s="1" t="str">
        <v>Banglore</v>
      </c>
      <c r="H25" s="1" t="str">
        <v>Hold</v>
      </c>
      <c r="I25" s="1" t="str">
        <v>OutStation</v>
      </c>
      <c r="K25" s="1">
        <f t="shared" si="0"/>
        <v>1</v>
      </c>
      <c r="L25" s="1" t="str">
        <v>OPENING STOCK</v>
      </c>
      <c r="M25" s="1">
        <v>4</v>
      </c>
      <c r="N25" s="1" t="str">
        <v>Dharmacon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>
        <v>741116</v>
      </c>
      <c r="B26" s="1">
        <v>4</v>
      </c>
      <c r="C26" s="1" t="str">
        <v>IKESIA</v>
      </c>
      <c r="D26" s="1">
        <v>4</v>
      </c>
      <c r="E26" s="1" t="str">
        <v>BioLegend</v>
      </c>
      <c r="F26" s="1" t="str">
        <v>Invoice 5 qty but received only 4 qty</v>
      </c>
      <c r="G26" s="1" t="str">
        <v>Banglore</v>
      </c>
      <c r="H26" s="1" t="str">
        <v>Hold</v>
      </c>
      <c r="I26" s="1" t="str">
        <v>OutStation</v>
      </c>
      <c r="K26" s="1">
        <f t="shared" si="0"/>
        <v>21</v>
      </c>
      <c r="L26" s="1" t="str">
        <v>OPENING STOCK</v>
      </c>
      <c r="M26" s="1" t="str">
        <v>RT</v>
      </c>
      <c r="N26" s="1" t="str">
        <v>Sartorius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21</v>
      </c>
    </row>
    <row r="27" spans="1:19" x14ac:dyDescent="0.25">
      <c r="A27" s="45">
        <v>741104</v>
      </c>
      <c r="B27" s="45">
        <v>4</v>
      </c>
      <c r="C27" s="45" t="str">
        <v>IKESIA</v>
      </c>
      <c r="D27" s="45">
        <v>4</v>
      </c>
      <c r="E27" s="45" t="str">
        <v>BioLegend</v>
      </c>
      <c r="F27" s="45" t="str">
        <v>Invoice 5 qty but received only 4 qty</v>
      </c>
      <c r="G27" s="45" t="str">
        <v>Banglore</v>
      </c>
      <c r="H27" s="45" t="str">
        <v>Hold</v>
      </c>
      <c r="I27" s="45" t="str">
        <v>OutStation</v>
      </c>
      <c r="K27" s="1">
        <f t="shared" si="0"/>
        <v>1</v>
      </c>
      <c r="L27" s="1" t="str">
        <v>PRIYANKA MADAM</v>
      </c>
      <c r="M27" s="1">
        <v>4</v>
      </c>
      <c r="N27" s="1" t="str">
        <v>BioLegend</v>
      </c>
      <c r="O27" s="1">
        <v>0</v>
      </c>
      <c r="P27" s="1" t="str">
        <v>Delhi</v>
      </c>
      <c r="Q27" s="1" t="str">
        <v>Priyanka Madam</v>
      </c>
      <c r="R27" s="1" t="str">
        <v>Local</v>
      </c>
      <c r="S27" s="1">
        <f t="shared" si="1"/>
        <v>1</v>
      </c>
    </row>
    <row r="28" spans="1:19" x14ac:dyDescent="0.25">
      <c r="A28" s="1">
        <v>741108</v>
      </c>
      <c r="B28" s="1">
        <v>4</v>
      </c>
      <c r="C28" s="1" t="str">
        <v>IKESIA</v>
      </c>
      <c r="D28" s="1">
        <v>4</v>
      </c>
      <c r="E28" s="1" t="str">
        <v>BioLegend</v>
      </c>
      <c r="F28" s="1" t="str">
        <v>Invoice 5 qty but received only 4 qty</v>
      </c>
      <c r="G28" s="1" t="str">
        <v>Banglore</v>
      </c>
      <c r="H28" s="1" t="str">
        <v>Hold</v>
      </c>
      <c r="I28" s="1" t="str">
        <v>OutStation</v>
      </c>
      <c r="K28" s="1">
        <f t="shared" si="0"/>
        <v>2</v>
      </c>
      <c r="L28" s="1" t="str">
        <v>RCB</v>
      </c>
      <c r="M28" s="1">
        <v>-20</v>
      </c>
      <c r="N28" s="1" t="str">
        <v>TARGETMOL</v>
      </c>
      <c r="O28" s="1" t="str">
        <v>SAMPLE</v>
      </c>
      <c r="P28" s="1" t="str">
        <v>Delhi</v>
      </c>
      <c r="Q28" s="1" t="str">
        <v>Deepak/Priyanka Madam</v>
      </c>
      <c r="R28" s="1" t="str">
        <v>Local</v>
      </c>
      <c r="S28" s="1">
        <f t="shared" si="1"/>
        <v>2</v>
      </c>
    </row>
    <row r="29" spans="1:19" x14ac:dyDescent="0.25">
      <c r="A29" s="1">
        <v>741101</v>
      </c>
      <c r="B29" s="1">
        <v>4</v>
      </c>
      <c r="C29" s="1" t="str">
        <v>IKESIA</v>
      </c>
      <c r="D29" s="1">
        <v>4</v>
      </c>
      <c r="E29" s="1" t="str">
        <v>BioLegend</v>
      </c>
      <c r="F29" s="1" t="str">
        <v>Invoice 5 qty but received only 4 qty</v>
      </c>
      <c r="G29" s="1" t="str">
        <v>Banglore</v>
      </c>
      <c r="H29" s="1" t="str">
        <v>Hold</v>
      </c>
      <c r="I29" s="1" t="str">
        <v>OutStation</v>
      </c>
      <c r="K29" s="1">
        <f t="shared" si="0"/>
        <v>2</v>
      </c>
      <c r="L29" s="1" t="str">
        <v>RGCB</v>
      </c>
      <c r="M29" s="1">
        <v>4</v>
      </c>
      <c r="N29" s="1" t="str">
        <v>BioLegend</v>
      </c>
      <c r="O29" s="1">
        <v>0</v>
      </c>
      <c r="P29" s="1" t="str">
        <v>Kerala</v>
      </c>
      <c r="Q29" s="1" t="str">
        <v>Saturday (25-10-25)</v>
      </c>
      <c r="R29" s="1" t="str">
        <v>OutStation</v>
      </c>
      <c r="S29" s="1">
        <f t="shared" si="1"/>
        <v>2</v>
      </c>
    </row>
    <row r="30" spans="1:19" x14ac:dyDescent="0.25">
      <c r="A30" s="1">
        <v>741105</v>
      </c>
      <c r="B30" s="1">
        <v>4</v>
      </c>
      <c r="C30" s="1" t="str">
        <v>IKESIA</v>
      </c>
      <c r="D30" s="1">
        <v>4</v>
      </c>
      <c r="E30" s="1" t="str">
        <v>BioLegend</v>
      </c>
      <c r="F30" s="1" t="str">
        <v>Invoice 5 qty but received only 4 qty</v>
      </c>
      <c r="G30" s="1" t="str">
        <v>Banglore</v>
      </c>
      <c r="H30" s="1" t="str">
        <v>Hold</v>
      </c>
      <c r="I30" s="1" t="str">
        <v>OutStation</v>
      </c>
      <c r="K30" s="1">
        <f t="shared" si="0"/>
        <v>5</v>
      </c>
      <c r="L30" s="1" t="str">
        <v>Sample (PM)</v>
      </c>
      <c r="M30" s="1">
        <v>4</v>
      </c>
      <c r="N30" s="1" t="str">
        <v>Hansa Biomed</v>
      </c>
      <c r="O30" s="1" t="str">
        <v>Priyanka Madam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5</v>
      </c>
    </row>
    <row r="31" spans="1:19" x14ac:dyDescent="0.25">
      <c r="A31" s="1">
        <v>741120</v>
      </c>
      <c r="B31" s="1">
        <v>4</v>
      </c>
      <c r="C31" s="1" t="str">
        <v>IKESIA</v>
      </c>
      <c r="D31" s="1">
        <v>4</v>
      </c>
      <c r="E31" s="1" t="str">
        <v>BioLegend</v>
      </c>
      <c r="F31" s="1" t="str">
        <v>Invoice 5 qty but received only 4 qty</v>
      </c>
      <c r="G31" s="1" t="str">
        <v>Banglore</v>
      </c>
      <c r="H31" s="1" t="str">
        <v>Hold</v>
      </c>
      <c r="I31" s="1" t="str">
        <v>OutStation</v>
      </c>
      <c r="K31" s="1">
        <f t="shared" si="0"/>
        <v>2</v>
      </c>
      <c r="L31" s="1" t="str">
        <v>Shubh Sales</v>
      </c>
      <c r="M31" s="1">
        <v>4</v>
      </c>
      <c r="N31" s="1" t="str">
        <v>MyBiosource</v>
      </c>
      <c r="O31" s="1">
        <v>0</v>
      </c>
      <c r="P31" s="1" t="str">
        <v>JAIPUR</v>
      </c>
      <c r="Q31" s="1" t="str">
        <v>Saturday (25-10-25)</v>
      </c>
      <c r="R31" s="1" t="str">
        <v>OutStation</v>
      </c>
      <c r="S31" s="1">
        <f t="shared" si="1"/>
        <v>2</v>
      </c>
    </row>
    <row r="32" spans="1:19" x14ac:dyDescent="0.25">
      <c r="A32" s="1">
        <v>741114</v>
      </c>
      <c r="B32" s="1">
        <v>4</v>
      </c>
      <c r="C32" s="1" t="str">
        <v>IKESIA</v>
      </c>
      <c r="D32" s="1">
        <v>4</v>
      </c>
      <c r="E32" s="1" t="str">
        <v>BioLegend</v>
      </c>
      <c r="F32" s="1" t="str">
        <v>Invoice 5 qty but received only 4 qty</v>
      </c>
      <c r="G32" s="1" t="str">
        <v>Banglore</v>
      </c>
      <c r="H32" s="1" t="str">
        <v>Hold</v>
      </c>
      <c r="I32" s="1" t="str">
        <v>OutStation</v>
      </c>
      <c r="K32" s="1">
        <f t="shared" si="0"/>
        <v>2</v>
      </c>
      <c r="L32" s="1" t="str">
        <v>SOUTH CAMPUS</v>
      </c>
      <c r="M32" s="1" t="str">
        <v>RT</v>
      </c>
      <c r="N32" s="1" t="str">
        <v>HOEFER</v>
      </c>
      <c r="O32" s="1">
        <v>0</v>
      </c>
      <c r="P32" s="1" t="str">
        <v>Delhi</v>
      </c>
      <c r="Q32" s="1" t="str">
        <v>Sample</v>
      </c>
      <c r="R32" s="1" t="str">
        <v>Local</v>
      </c>
      <c r="S32" s="1">
        <f t="shared" si="1"/>
        <v>2</v>
      </c>
    </row>
    <row r="33" spans="1:19" x14ac:dyDescent="0.25">
      <c r="A33" s="1">
        <v>741095</v>
      </c>
      <c r="B33" s="1">
        <v>4</v>
      </c>
      <c r="C33" s="1" t="str">
        <v>IKESIA</v>
      </c>
      <c r="D33" s="1">
        <v>4</v>
      </c>
      <c r="E33" s="1" t="str">
        <v>BioLegend</v>
      </c>
      <c r="F33" s="1" t="str">
        <v>Invoice 5 qty but received only 4 qty</v>
      </c>
      <c r="G33" s="1" t="str">
        <v>Banglore</v>
      </c>
      <c r="H33" s="1" t="str">
        <v>Hold</v>
      </c>
      <c r="I33" s="1" t="str">
        <v>OutStation</v>
      </c>
      <c r="K33" s="1">
        <f t="shared" si="0"/>
        <v>2</v>
      </c>
      <c r="L33" s="1" t="str">
        <v>Stock</v>
      </c>
      <c r="M33" s="1">
        <v>4</v>
      </c>
      <c r="N33" s="1" t="str">
        <v>BioLegend</v>
      </c>
      <c r="O33" s="1" t="str">
        <v>Biocon Order Cancelled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>
        <v>741094</v>
      </c>
      <c r="B34" s="1">
        <v>4</v>
      </c>
      <c r="C34" s="1" t="str">
        <v>IKESIA</v>
      </c>
      <c r="D34" s="1">
        <v>4</v>
      </c>
      <c r="E34" s="1" t="str">
        <v>BioLegend</v>
      </c>
      <c r="F34" s="1" t="str">
        <v>Invoice 5 qty but received only 4 qty</v>
      </c>
      <c r="G34" s="1" t="str">
        <v>Banglore</v>
      </c>
      <c r="H34" s="1" t="str">
        <v>Hold</v>
      </c>
      <c r="I34" s="1" t="str">
        <v>OutStation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4</v>
      </c>
      <c r="N34" s="1" t="str">
        <v>BioLegend</v>
      </c>
      <c r="O34" s="1" t="str">
        <v>FOC Informed By Priya Madam and informed to SM Sir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>
        <v>741110</v>
      </c>
      <c r="B35" s="1">
        <v>4</v>
      </c>
      <c r="C35" s="1" t="str">
        <v>IKESIA</v>
      </c>
      <c r="D35" s="1">
        <v>4</v>
      </c>
      <c r="E35" s="1" t="str">
        <v>BioLegend</v>
      </c>
      <c r="F35" s="1" t="str">
        <v>Invoice 5 qty but received only 4 qty</v>
      </c>
      <c r="G35" s="1" t="str">
        <v>Banglore</v>
      </c>
      <c r="H35" s="1" t="str">
        <v>Hold</v>
      </c>
      <c r="I35" s="1" t="str">
        <v>OutStation</v>
      </c>
      <c r="K35" s="45">
        <f t="shared" si="2"/>
        <v>1</v>
      </c>
      <c r="L35" s="45" t="str">
        <v>stock</v>
      </c>
      <c r="M35" s="45">
        <v>-20</v>
      </c>
      <c r="N35" s="45" t="str">
        <v>Dharmacon</v>
      </c>
      <c r="O35" s="45" t="str">
        <v>Extra Item Purchased (Informed by Dharmendra Sir)</v>
      </c>
      <c r="P35" s="45" t="str">
        <v>STOCK</v>
      </c>
      <c r="Q35" s="45" t="str">
        <v>Stock</v>
      </c>
      <c r="R35" s="45" t="str">
        <v>STOCK</v>
      </c>
      <c r="S35" s="45">
        <f t="shared" si="3"/>
        <v>1</v>
      </c>
    </row>
    <row r="36" spans="1:19" hidden="1" x14ac:dyDescent="0.25">
      <c r="A36" s="1" t="str">
        <v>L-019598-00-0005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2</v>
      </c>
      <c r="L36" s="1" t="str">
        <v>STOCK</v>
      </c>
      <c r="M36" s="1" t="str">
        <v>RT</v>
      </c>
      <c r="N36" s="1" t="str">
        <v>Revvity</v>
      </c>
      <c r="O36" s="1" t="str">
        <v>MACHINE (PRIYANKA MADAM)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hidden="1" x14ac:dyDescent="0.25">
      <c r="A37" s="1" t="str">
        <v>L-013680-01-0005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1</v>
      </c>
      <c r="L37" s="1" t="str">
        <v>STOCK</v>
      </c>
      <c r="M37" s="1">
        <v>4</v>
      </c>
      <c r="N37" s="1" t="str">
        <v>BioLegend</v>
      </c>
      <c r="O37" s="1" t="str">
        <v>Return From Bio Health (Extra Purchase infromed by Priynka Madam)</v>
      </c>
      <c r="P37" s="1" t="str">
        <v>STOCK</v>
      </c>
      <c r="Q37" s="1" t="str">
        <v>Priyanka Madam</v>
      </c>
      <c r="R37" s="1" t="str">
        <v>STOCK</v>
      </c>
      <c r="S37" s="1">
        <f t="shared" si="3"/>
        <v>1</v>
      </c>
    </row>
    <row r="38" spans="1:19" hidden="1" x14ac:dyDescent="0.25">
      <c r="A38" s="1" t="str">
        <v>L-012078-00-0005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4</v>
      </c>
      <c r="L38" s="1" t="str">
        <v>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4</v>
      </c>
    </row>
    <row r="39" spans="1:19" hidden="1" x14ac:dyDescent="0.25">
      <c r="A39" s="1" t="str">
        <v>L-003030-00-0005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1</v>
      </c>
      <c r="L39" s="1" t="str">
        <v>STOCK</v>
      </c>
      <c r="M39" s="1" t="str">
        <v>4</v>
      </c>
      <c r="N39" s="1" t="str">
        <v>BioLegend</v>
      </c>
      <c r="O39" s="1" t="str">
        <v>Extra Purchase By Priya Madam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 t="str">
        <v>L-004920-01-0005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5</v>
      </c>
      <c r="L40" s="1" t="str">
        <v>Stock</v>
      </c>
      <c r="M40" s="1" t="str">
        <v>RT</v>
      </c>
      <c r="N40" s="1" t="str">
        <v>Biotium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5</v>
      </c>
    </row>
    <row r="41" spans="1:19" x14ac:dyDescent="0.25">
      <c r="A41" s="1" t="str">
        <v>L-003805-00-0005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4</v>
      </c>
      <c r="L41" s="1" t="str">
        <v>STOCK</v>
      </c>
      <c r="M41" s="1">
        <v>4</v>
      </c>
      <c r="N41" s="1" t="str">
        <v>BioLegend</v>
      </c>
      <c r="O41" s="1" t="str">
        <v>Extra Received</v>
      </c>
      <c r="P41" s="1" t="str">
        <v>STOCK</v>
      </c>
      <c r="Q41" s="1" t="str">
        <v>Stock</v>
      </c>
      <c r="R41" s="1" t="str">
        <v>STOCK</v>
      </c>
      <c r="S41" s="1">
        <f t="shared" si="3"/>
        <v>4</v>
      </c>
    </row>
    <row r="42" spans="1:19" x14ac:dyDescent="0.25">
      <c r="A42" s="1" t="str">
        <v>D-001810-10-05</v>
      </c>
      <c r="B42" s="1">
        <v>1</v>
      </c>
      <c r="C42" s="1" t="str">
        <v>ILS</v>
      </c>
      <c r="D42" s="1">
        <v>-20</v>
      </c>
      <c r="E42" s="1" t="str">
        <v>DHARMACON</v>
      </c>
      <c r="F42" s="1">
        <v>0</v>
      </c>
      <c r="G42" s="1" t="str">
        <v>Bhuvneshwar</v>
      </c>
      <c r="H42" s="1" t="str">
        <v>PO Awaited</v>
      </c>
      <c r="I42" s="1" t="str">
        <v>OutStation</v>
      </c>
      <c r="K42" s="1">
        <f t="shared" si="2"/>
        <v>2</v>
      </c>
      <c r="L42" s="1" t="str">
        <v>STOCK</v>
      </c>
      <c r="M42" s="1" t="str">
        <v>RT</v>
      </c>
      <c r="N42" s="1" t="str">
        <v>Genei Lab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 t="str">
        <v>L-015121-00-0005</v>
      </c>
      <c r="B43" s="1">
        <v>1</v>
      </c>
      <c r="C43" s="1" t="str">
        <v>NCBS</v>
      </c>
      <c r="D43" s="1">
        <v>-20</v>
      </c>
      <c r="E43" s="1" t="str">
        <v>DHARMACON</v>
      </c>
      <c r="F43" s="1">
        <v>0</v>
      </c>
      <c r="G43" s="1" t="str">
        <v>Banglore</v>
      </c>
      <c r="H43" s="1" t="str">
        <v>PO Awaited</v>
      </c>
      <c r="I43" s="1" t="str">
        <v>OutStation</v>
      </c>
      <c r="K43" s="1">
        <f t="shared" si="2"/>
        <v>2</v>
      </c>
      <c r="L43" s="1" t="str">
        <v>STOCK</v>
      </c>
      <c r="M43" s="1">
        <v>-20</v>
      </c>
      <c r="N43" s="1" t="str">
        <v>Genei Lab</v>
      </c>
      <c r="O43" s="1" t="str">
        <v>One Piece Damaged received (Replacement received)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 t="str">
        <v>L-020165-00-0005</v>
      </c>
      <c r="B44" s="1">
        <v>1</v>
      </c>
      <c r="C44" s="1" t="str">
        <v>NCBS</v>
      </c>
      <c r="D44" s="1">
        <v>-20</v>
      </c>
      <c r="E44" s="1" t="str">
        <v>DHARMACON</v>
      </c>
      <c r="F44" s="1">
        <v>0</v>
      </c>
      <c r="G44" s="1" t="str">
        <v>Banglore</v>
      </c>
      <c r="H44" s="1" t="str">
        <v>PO Awaited</v>
      </c>
      <c r="I44" s="1" t="str">
        <v>OutStation</v>
      </c>
      <c r="K44" s="1">
        <f t="shared" si="2"/>
        <v>3</v>
      </c>
      <c r="L44" s="1" t="str">
        <v>STOCK</v>
      </c>
      <c r="M44" s="1">
        <v>-20</v>
      </c>
      <c r="N44" s="1" t="str">
        <v>Genei Lab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x14ac:dyDescent="0.25">
      <c r="A45" s="1" t="str">
        <v>VS0101</v>
      </c>
      <c r="B45" s="1">
        <v>1</v>
      </c>
      <c r="C45" s="1" t="str">
        <v>NII</v>
      </c>
      <c r="D45" s="1" t="str">
        <v>RT</v>
      </c>
      <c r="E45" s="1" t="str">
        <v>SARTORIUS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3</v>
      </c>
      <c r="L45" s="1" t="str">
        <v>stock</v>
      </c>
      <c r="M45" s="1">
        <v>4</v>
      </c>
      <c r="N45" s="1" t="str">
        <v>Genexis Biotech</v>
      </c>
      <c r="O45" s="1" t="str">
        <v>Sample Received (Priyanka madam)</v>
      </c>
      <c r="P45" s="1" t="str">
        <v>STOCK</v>
      </c>
      <c r="Q45" s="1" t="str">
        <v>Stock</v>
      </c>
      <c r="R45" s="1" t="str">
        <v>STOCK</v>
      </c>
      <c r="S45" s="1">
        <f t="shared" si="3"/>
        <v>3</v>
      </c>
    </row>
    <row r="46" spans="1:19" x14ac:dyDescent="0.25">
      <c r="A46" s="1" t="str">
        <v>VS0131</v>
      </c>
      <c r="B46" s="1">
        <v>1</v>
      </c>
      <c r="C46" s="1" t="str">
        <v>NII</v>
      </c>
      <c r="D46" s="1" t="str">
        <v>RT</v>
      </c>
      <c r="E46" s="1" t="str">
        <v>SARTORIUS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17</v>
      </c>
      <c r="L46" s="1" t="str">
        <v>STOCK</v>
      </c>
      <c r="M46" s="1">
        <v>-20</v>
      </c>
      <c r="N46" s="1" t="str">
        <v>Intron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17</v>
      </c>
    </row>
    <row r="47" spans="1:19" x14ac:dyDescent="0.25">
      <c r="A47" s="1">
        <v>135041</v>
      </c>
      <c r="B47" s="1">
        <v>1</v>
      </c>
      <c r="C47" s="1" t="str">
        <v>NII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65</v>
      </c>
      <c r="L47" s="1" t="str">
        <v>Stock</v>
      </c>
      <c r="M47" s="1" t="str">
        <v>RT</v>
      </c>
      <c r="N47" s="1" t="str">
        <v>Sartorius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65</v>
      </c>
    </row>
    <row r="48" spans="1:19" x14ac:dyDescent="0.25">
      <c r="A48" s="1">
        <v>145511</v>
      </c>
      <c r="B48" s="1">
        <v>1</v>
      </c>
      <c r="C48" s="1" t="str">
        <v>NII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27</v>
      </c>
      <c r="L48" s="1" t="str">
        <v>Stock</v>
      </c>
      <c r="M48" s="1" t="str">
        <v>RT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27</v>
      </c>
    </row>
    <row r="49" spans="1:19" x14ac:dyDescent="0.25">
      <c r="A49" s="1">
        <v>300420</v>
      </c>
      <c r="B49" s="1">
        <v>1</v>
      </c>
      <c r="C49" s="1" t="str">
        <v>NII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18</v>
      </c>
      <c r="L49" s="1" t="str">
        <v>Stock</v>
      </c>
      <c r="M49" s="1">
        <v>-20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18</v>
      </c>
    </row>
    <row r="50" spans="1:19" hidden="1" x14ac:dyDescent="0.25">
      <c r="A50" s="1">
        <v>300424</v>
      </c>
      <c r="B50" s="1">
        <v>4</v>
      </c>
      <c r="C50" s="1" t="str">
        <v>NII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Priyanka Madam</v>
      </c>
      <c r="I50" s="1" t="str">
        <v>Local</v>
      </c>
      <c r="K50" s="45">
        <f t="shared" si="2"/>
        <v>2</v>
      </c>
      <c r="L50" s="45" t="str">
        <v>Stock</v>
      </c>
      <c r="M50" s="45">
        <v>4</v>
      </c>
      <c r="N50" s="45" t="str">
        <v>BioLegend</v>
      </c>
      <c r="O50" s="45" t="str">
        <v>Retrun From IGIB , Invoice Number 1058</v>
      </c>
      <c r="P50" s="45" t="str">
        <v>STOCK</v>
      </c>
      <c r="Q50" s="45" t="str">
        <v>Stock</v>
      </c>
      <c r="R50" s="45" t="str">
        <v>STOCK</v>
      </c>
      <c r="S50" s="45">
        <f t="shared" si="3"/>
        <v>2</v>
      </c>
    </row>
    <row r="51" spans="1:19" hidden="1" x14ac:dyDescent="0.25">
      <c r="A51" s="1">
        <v>301058</v>
      </c>
      <c r="B51" s="1">
        <v>2</v>
      </c>
      <c r="C51" s="1" t="str">
        <v>NII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</v>
      </c>
      <c r="I51" s="1" t="str">
        <v>Local</v>
      </c>
      <c r="K51" s="1">
        <f t="shared" si="2"/>
        <v>1</v>
      </c>
      <c r="L51" s="1" t="str">
        <v>Stock</v>
      </c>
      <c r="M51" s="1">
        <v>4</v>
      </c>
      <c r="N51" s="1" t="str">
        <v>BioXcell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1</v>
      </c>
    </row>
    <row r="52" spans="1:19" hidden="1" x14ac:dyDescent="0.25">
      <c r="A52" s="45">
        <v>304136</v>
      </c>
      <c r="B52" s="45">
        <v>1</v>
      </c>
      <c r="C52" s="45" t="str">
        <v>NII</v>
      </c>
      <c r="D52" s="45">
        <v>4</v>
      </c>
      <c r="E52" s="45" t="str">
        <v>BioLegend</v>
      </c>
      <c r="F52" s="45">
        <v>0</v>
      </c>
      <c r="G52" s="45" t="str">
        <v>Delhi</v>
      </c>
      <c r="H52" s="45" t="str">
        <v>Priyanka Madam</v>
      </c>
      <c r="I52" s="45" t="str">
        <v>Local</v>
      </c>
      <c r="K52" s="45">
        <f t="shared" si="2"/>
        <v>2</v>
      </c>
      <c r="L52" s="45" t="str">
        <v>Stock</v>
      </c>
      <c r="M52" s="45">
        <v>4</v>
      </c>
      <c r="N52" s="45" t="str">
        <v>MP Bio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2</v>
      </c>
    </row>
    <row r="53" spans="1:19" hidden="1" x14ac:dyDescent="0.25">
      <c r="A53" s="1">
        <v>304140</v>
      </c>
      <c r="B53" s="1">
        <v>1</v>
      </c>
      <c r="C53" s="1" t="str">
        <v>NII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</v>
      </c>
      <c r="I53" s="1" t="str">
        <v>Local</v>
      </c>
      <c r="K53" s="1">
        <f t="shared" si="2"/>
        <v>14</v>
      </c>
      <c r="L53" s="1" t="str">
        <v>Stock</v>
      </c>
      <c r="M53" s="1">
        <v>4</v>
      </c>
      <c r="N53" s="1" t="str">
        <v>DHARMACON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14</v>
      </c>
    </row>
    <row r="54" spans="1:19" hidden="1" x14ac:dyDescent="0.25">
      <c r="A54" s="1">
        <v>304163</v>
      </c>
      <c r="B54" s="1">
        <v>1</v>
      </c>
      <c r="C54" s="1" t="str">
        <v>NII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</v>
      </c>
      <c r="I54" s="1" t="str">
        <v>Local</v>
      </c>
      <c r="K54" s="1">
        <f t="shared" si="2"/>
        <v>5</v>
      </c>
      <c r="L54" s="1" t="str">
        <v>Stock</v>
      </c>
      <c r="M54" s="1">
        <v>-20</v>
      </c>
      <c r="N54" s="1" t="str">
        <v>DHARMACON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5</v>
      </c>
    </row>
    <row r="55" spans="1:19" hidden="1" x14ac:dyDescent="0.25">
      <c r="A55" s="1">
        <v>305628</v>
      </c>
      <c r="B55" s="1">
        <v>2</v>
      </c>
      <c r="C55" s="1" t="str">
        <v>NII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</v>
      </c>
      <c r="I55" s="1" t="str">
        <v>Local</v>
      </c>
      <c r="K55" s="1">
        <f t="shared" si="2"/>
        <v>1</v>
      </c>
      <c r="L55" s="1" t="str">
        <v>Sun pharma</v>
      </c>
      <c r="M55" s="1">
        <v>4</v>
      </c>
      <c r="N55" s="1" t="str">
        <v>Cytoskeleton</v>
      </c>
      <c r="O55" s="1">
        <v>0</v>
      </c>
      <c r="P55" s="1" t="str">
        <v>Gujrat</v>
      </c>
      <c r="Q55" s="1" t="str">
        <v>Wednesday (22-10-25)</v>
      </c>
      <c r="R55" s="1" t="str">
        <v>OutStation</v>
      </c>
      <c r="S55" s="1">
        <f t="shared" si="3"/>
        <v>1</v>
      </c>
    </row>
    <row r="56" spans="1:19" hidden="1" x14ac:dyDescent="0.25">
      <c r="A56" s="1">
        <v>309810</v>
      </c>
      <c r="B56" s="1">
        <v>1</v>
      </c>
      <c r="C56" s="1" t="str">
        <v>NII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</v>
      </c>
      <c r="I56" s="1" t="str">
        <v>Local</v>
      </c>
      <c r="K56" s="1">
        <f t="shared" si="2"/>
        <v>1</v>
      </c>
      <c r="L56" s="1" t="str">
        <v>TopClass</v>
      </c>
      <c r="M56" s="1">
        <v>-20</v>
      </c>
      <c r="N56" s="1" t="str">
        <v>MyBiosource</v>
      </c>
      <c r="O56" s="1">
        <v>0</v>
      </c>
      <c r="P56" s="1" t="str">
        <v>Delhi</v>
      </c>
      <c r="Q56" s="1" t="str">
        <v>Deepak/Priyanka Madam</v>
      </c>
      <c r="R56" s="1" t="str">
        <v>Local</v>
      </c>
      <c r="S56" s="1">
        <f t="shared" si="3"/>
        <v>1</v>
      </c>
    </row>
    <row r="57" spans="1:19" hidden="1" x14ac:dyDescent="0.25">
      <c r="A57" s="1">
        <v>310806</v>
      </c>
      <c r="B57" s="1">
        <v>1</v>
      </c>
      <c r="C57" s="1" t="str">
        <v>NII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4</v>
      </c>
      <c r="L57" s="1" t="str">
        <v>UNKNOWN</v>
      </c>
      <c r="M57" s="1">
        <v>4</v>
      </c>
      <c r="N57" s="1" t="str">
        <v>BioLegend</v>
      </c>
      <c r="O57" s="1" t="str">
        <v>Demo Kit Mohan Sir (740811, 741146) 2 pcs Kit</v>
      </c>
      <c r="P57" s="1" t="str">
        <v>Unknown</v>
      </c>
      <c r="Q57" s="1" t="str">
        <v>Mohan Sir, (Demo)</v>
      </c>
      <c r="R57" s="1" t="str">
        <v>Unknown</v>
      </c>
      <c r="S57" s="1">
        <f t="shared" si="3"/>
        <v>4</v>
      </c>
    </row>
    <row r="58" spans="1:19" hidden="1" x14ac:dyDescent="0.25">
      <c r="A58" s="1">
        <v>310914</v>
      </c>
      <c r="B58" s="1">
        <v>1</v>
      </c>
      <c r="C58" s="1" t="str">
        <v>NII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1</v>
      </c>
      <c r="L58" s="1" t="str">
        <v>Unknown</v>
      </c>
      <c r="M58" s="1" t="str">
        <v>RT</v>
      </c>
      <c r="N58" s="1" t="str">
        <v>BioLegend</v>
      </c>
      <c r="O58" s="1" t="str">
        <v>Mohn Sir (Sample) Aurigine Onco</v>
      </c>
      <c r="P58" s="1" t="str">
        <v>Unknown</v>
      </c>
      <c r="Q58" s="1" t="str">
        <v>Mohan sir,(Sample) Aurigine Onco</v>
      </c>
      <c r="R58" s="1" t="str">
        <v>Unknown</v>
      </c>
      <c r="S58" s="1">
        <f t="shared" si="3"/>
        <v>1</v>
      </c>
    </row>
    <row r="59" spans="1:19" hidden="1" x14ac:dyDescent="0.25">
      <c r="A59" s="1">
        <v>328644</v>
      </c>
      <c r="B59" s="1">
        <v>2</v>
      </c>
      <c r="C59" s="1" t="str">
        <v>NII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1</v>
      </c>
      <c r="L59" s="1" t="str">
        <v>Unknown</v>
      </c>
      <c r="M59" s="1">
        <v>4</v>
      </c>
      <c r="N59" s="1" t="str">
        <v>BioLegend</v>
      </c>
      <c r="O59" s="1" t="str">
        <v>Mohn Sir (Sample) Aurigine Onco</v>
      </c>
      <c r="P59" s="1" t="str">
        <v>Unknown</v>
      </c>
      <c r="Q59" s="1" t="str">
        <v>Mohan sir,(Sample) Aurigine Onco</v>
      </c>
      <c r="R59" s="1" t="str">
        <v>Unknown</v>
      </c>
      <c r="S59" s="1">
        <f t="shared" si="3"/>
        <v>1</v>
      </c>
    </row>
    <row r="60" spans="1:19" hidden="1" x14ac:dyDescent="0.25">
      <c r="A60" s="1">
        <v>329522</v>
      </c>
      <c r="B60" s="1">
        <v>2</v>
      </c>
      <c r="C60" s="1" t="str">
        <v>NII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</v>
      </c>
      <c r="I60" s="1" t="str">
        <v>Local</v>
      </c>
      <c r="K60" s="1">
        <f t="shared" si="2"/>
        <v>15</v>
      </c>
      <c r="L60" s="1" t="str">
        <v>Vector</v>
      </c>
      <c r="M60" s="1">
        <v>4</v>
      </c>
      <c r="N60" s="1" t="str">
        <v>BioLegend</v>
      </c>
      <c r="O60" s="1">
        <v>0</v>
      </c>
      <c r="P60" s="1" t="str">
        <v>Punjab</v>
      </c>
      <c r="Q60" s="1" t="str">
        <v>Monday (27-10-25)</v>
      </c>
      <c r="R60" s="1" t="str">
        <v>OutStation</v>
      </c>
      <c r="S60" s="1">
        <f t="shared" si="3"/>
        <v>15</v>
      </c>
    </row>
    <row r="61" spans="1:19" hidden="1" x14ac:dyDescent="0.25">
      <c r="A61" s="1">
        <v>329920</v>
      </c>
      <c r="B61" s="1">
        <v>1</v>
      </c>
      <c r="C61" s="1" t="str">
        <v>NII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</v>
      </c>
      <c r="I61" s="1" t="str">
        <v>Local</v>
      </c>
      <c r="K61" s="1">
        <f t="shared" si="2"/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f t="shared" si="3"/>
        <v>0</v>
      </c>
    </row>
    <row r="62" spans="1:19" hidden="1" x14ac:dyDescent="0.25">
      <c r="A62" s="1">
        <v>341606</v>
      </c>
      <c r="B62" s="1">
        <v>1</v>
      </c>
      <c r="C62" s="1" t="str">
        <v>NII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>
        <v>341626</v>
      </c>
      <c r="B63" s="1">
        <v>1</v>
      </c>
      <c r="C63" s="1" t="str">
        <v>NII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>
        <v>344651</v>
      </c>
      <c r="B64" s="1">
        <v>1</v>
      </c>
      <c r="C64" s="1" t="str">
        <v>NII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344753</v>
      </c>
      <c r="B65" s="1">
        <v>1</v>
      </c>
      <c r="C65" s="1" t="str">
        <v>NII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345028</v>
      </c>
      <c r="B66" s="1">
        <v>1</v>
      </c>
      <c r="C66" s="1" t="str">
        <v>NII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8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8" si="5">SUMIFS(B:B,C:C, L66,D:D, M66,E:E, N66,F:F, O66,G:G, P66,H:H, Q66)</f>
        <v>0</v>
      </c>
    </row>
    <row r="67" spans="1:19" hidden="1" x14ac:dyDescent="0.25">
      <c r="A67" s="1">
        <v>351356</v>
      </c>
      <c r="B67" s="1">
        <v>1</v>
      </c>
      <c r="C67" s="1" t="str">
        <v>NII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353214</v>
      </c>
      <c r="B68" s="1">
        <v>2</v>
      </c>
      <c r="C68" s="1" t="str">
        <v>NII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353304</v>
      </c>
      <c r="B69" s="1">
        <v>1</v>
      </c>
      <c r="C69" s="1" t="str">
        <v>NII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hidden="1" x14ac:dyDescent="0.25">
      <c r="A70" s="1">
        <v>369354</v>
      </c>
      <c r="B70" s="1">
        <v>1</v>
      </c>
      <c r="C70" s="1" t="str">
        <v>NII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Priyanka Madam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369612</v>
      </c>
      <c r="B71" s="1">
        <v>1</v>
      </c>
      <c r="C71" s="1" t="str">
        <v>NII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Priyanka Madam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372204</v>
      </c>
      <c r="B72" s="1">
        <v>1</v>
      </c>
      <c r="C72" s="1" t="str">
        <v>NII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372216</v>
      </c>
      <c r="B73" s="1">
        <v>1</v>
      </c>
      <c r="C73" s="1" t="str">
        <v>NII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372221</v>
      </c>
      <c r="B74" s="1">
        <v>2</v>
      </c>
      <c r="C74" s="1" t="str">
        <v>NII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hidden="1" x14ac:dyDescent="0.25">
      <c r="A75" s="1">
        <v>500304</v>
      </c>
      <c r="B75" s="1">
        <v>1</v>
      </c>
      <c r="C75" s="1" t="str">
        <v>NII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Priyanka Madam</v>
      </c>
      <c r="I75" s="1" t="str">
        <v>Local</v>
      </c>
      <c r="K75" s="45">
        <f t="shared" si="4"/>
        <v>0</v>
      </c>
      <c r="L75" s="45"/>
      <c r="M75" s="45"/>
      <c r="N75" s="45"/>
      <c r="O75" s="45"/>
      <c r="P75" s="45"/>
      <c r="Q75" s="45"/>
      <c r="R75" s="45"/>
      <c r="S75" s="45">
        <f t="shared" si="5"/>
        <v>0</v>
      </c>
    </row>
    <row r="76" spans="1:19" hidden="1" x14ac:dyDescent="0.25">
      <c r="A76" s="1">
        <v>502516</v>
      </c>
      <c r="B76" s="1">
        <v>1</v>
      </c>
      <c r="C76" s="1" t="str">
        <v>NII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Priyanka Madam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hidden="1" x14ac:dyDescent="0.25">
      <c r="A77" s="1">
        <v>502948</v>
      </c>
      <c r="B77" s="1">
        <v>1</v>
      </c>
      <c r="C77" s="1" t="str">
        <v>NII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Priyanka Madam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655208</v>
      </c>
      <c r="B78" s="1">
        <v>1</v>
      </c>
      <c r="C78" s="1" t="str">
        <v>NII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I78" s="1" t="str">
        <v>Local</v>
      </c>
      <c r="K78" s="1">
        <f t="shared" si="4"/>
        <v>0</v>
      </c>
      <c r="L78" s="1"/>
      <c r="M78" s="1"/>
      <c r="N78" s="1"/>
      <c r="O78" s="1"/>
      <c r="P78" s="1"/>
      <c r="Q78" s="1"/>
      <c r="R78" s="1"/>
      <c r="S78" s="1">
        <f t="shared" si="5"/>
        <v>0</v>
      </c>
    </row>
    <row r="79" spans="1:19" hidden="1" x14ac:dyDescent="0.25">
      <c r="A79" s="1" t="str">
        <v>BE0239</v>
      </c>
      <c r="B79" s="1">
        <v>1</v>
      </c>
      <c r="C79" s="1" t="str">
        <v>NII</v>
      </c>
      <c r="D79" s="1">
        <v>4</v>
      </c>
      <c r="E79" s="1" t="str">
        <v>BIOXCELL</v>
      </c>
      <c r="F79" s="1">
        <v>0</v>
      </c>
      <c r="G79" s="1" t="str">
        <v>Delhi</v>
      </c>
      <c r="H79" s="1" t="str">
        <v>Priyanka Madam</v>
      </c>
      <c r="I79" s="1" t="str">
        <v>Local</v>
      </c>
    </row>
    <row r="80" spans="1:19" x14ac:dyDescent="0.25">
      <c r="A80" s="1" t="str">
        <v>BE0248</v>
      </c>
      <c r="B80" s="1">
        <v>1</v>
      </c>
      <c r="C80" s="1" t="str">
        <v>NII</v>
      </c>
      <c r="D80" s="1">
        <v>4</v>
      </c>
      <c r="E80" s="1" t="str">
        <v>BIOXCELL</v>
      </c>
      <c r="F80" s="1">
        <v>0</v>
      </c>
      <c r="G80" s="1" t="str">
        <v>Delhi</v>
      </c>
      <c r="H80" s="1" t="str">
        <v>Priyanka Madam</v>
      </c>
      <c r="I80" s="1" t="str">
        <v>Local</v>
      </c>
      <c r="K80" s="1">
        <f t="shared" ref="K80:K111" si="6">SUMIFS(B:B,C:C, L80,D:D, M80,E:E, N80,F:F, O80,G:G, P80,H:H, Q80)</f>
        <v>0</v>
      </c>
      <c r="L80" s="1"/>
      <c r="M80" s="1"/>
      <c r="N80" s="1"/>
      <c r="O80" s="1"/>
      <c r="P80" s="1"/>
      <c r="Q80" s="1"/>
      <c r="R80" s="1"/>
      <c r="S80" s="1">
        <f t="shared" ref="S80:S111" si="7">SUMIFS(B:B,C:C, L80,D:D, M80,E:E, N80,F:F, O80,G:G, P80,H:H, Q80)</f>
        <v>0</v>
      </c>
    </row>
    <row r="81" spans="1:19" x14ac:dyDescent="0.25">
      <c r="A81" s="1">
        <v>424602</v>
      </c>
      <c r="B81" s="1">
        <v>1</v>
      </c>
      <c r="C81" s="1" t="str">
        <v>Nimhans</v>
      </c>
      <c r="D81" s="1">
        <v>4</v>
      </c>
      <c r="E81" s="1" t="str">
        <v>BioLegend</v>
      </c>
      <c r="F81" s="1">
        <v>0</v>
      </c>
      <c r="G81" s="1" t="str">
        <v>Banglore</v>
      </c>
      <c r="H81" s="1" t="str">
        <v>Wednesday (22-10-25)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T1785</v>
      </c>
      <c r="B82" s="1">
        <v>1</v>
      </c>
      <c r="C82" s="1" t="str">
        <v>NNF</v>
      </c>
      <c r="D82" s="1">
        <v>-20</v>
      </c>
      <c r="E82" s="1" t="str">
        <v>Targetmol</v>
      </c>
      <c r="F82" s="1">
        <v>0</v>
      </c>
      <c r="G82" s="1" t="str">
        <v>Banglore</v>
      </c>
      <c r="H82" s="1" t="str">
        <v>Sample and Back Order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RU-187978-00-0020</v>
      </c>
      <c r="B83" s="1">
        <v>1</v>
      </c>
      <c r="C83" s="1" t="str">
        <v>Opening Stock</v>
      </c>
      <c r="D83" s="1">
        <v>-20</v>
      </c>
      <c r="E83" s="1" t="str">
        <v>Dharmacon</v>
      </c>
      <c r="F83" s="1" t="str">
        <v>Set of 4 item code (N-187978-01-0020, N-187978-02-0020, N-187978-03-0020, N-187978-04-0020)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556002</v>
      </c>
      <c r="B84" s="1">
        <v>5</v>
      </c>
      <c r="C84" s="1" t="str">
        <v>Opening Stock</v>
      </c>
      <c r="D84" s="1">
        <v>-20</v>
      </c>
      <c r="E84" s="1" t="str">
        <v>BioLegend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570802</v>
      </c>
      <c r="B85" s="1">
        <v>2</v>
      </c>
      <c r="C85" s="1" t="str">
        <v>Opening Stock</v>
      </c>
      <c r="D85" s="1">
        <v>-20</v>
      </c>
      <c r="E85" s="1" t="str">
        <v>BioLegend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423303</v>
      </c>
      <c r="B86" s="1">
        <v>1</v>
      </c>
      <c r="C86" s="1" t="str">
        <v>Opening Stock</v>
      </c>
      <c r="D86" s="1">
        <v>-20</v>
      </c>
      <c r="E86" s="1" t="str">
        <v>BioLegend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421002</v>
      </c>
      <c r="B87" s="1">
        <v>2</v>
      </c>
      <c r="C87" s="1" t="str">
        <v>Opening 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421403</v>
      </c>
      <c r="B88" s="1">
        <v>7</v>
      </c>
      <c r="C88" s="1" t="str">
        <v>Opening 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100261</v>
      </c>
      <c r="B89" s="1">
        <v>1</v>
      </c>
      <c r="C89" s="1" t="str">
        <v>Opening 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108123</v>
      </c>
      <c r="B90" s="1">
        <v>1</v>
      </c>
      <c r="C90" s="1" t="str">
        <v>Opening 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329702</v>
      </c>
      <c r="B91" s="1">
        <v>2</v>
      </c>
      <c r="C91" s="1" t="str">
        <v>Opening Stock</v>
      </c>
      <c r="D91" s="1">
        <v>4</v>
      </c>
      <c r="E91" s="1" t="str">
        <v>BioLegend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B-003000-WB-100</v>
      </c>
      <c r="B92" s="1">
        <v>1</v>
      </c>
      <c r="C92" s="1" t="str">
        <v>OPENING STOCK</v>
      </c>
      <c r="D92" s="1">
        <v>4</v>
      </c>
      <c r="E92" s="1" t="str">
        <v>Dharmacon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16532</v>
      </c>
      <c r="B93" s="1">
        <v>21</v>
      </c>
      <c r="C93" s="1" t="str">
        <v>OPENING 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424401</v>
      </c>
      <c r="B94" s="1">
        <v>1</v>
      </c>
      <c r="C94" s="1" t="str">
        <v>PRIYANKA MADAM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  <c r="I94" s="1" t="str">
        <v>Local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T6280</v>
      </c>
      <c r="B95" s="1">
        <v>2</v>
      </c>
      <c r="C95" s="1" t="str">
        <v>RCB</v>
      </c>
      <c r="D95" s="1">
        <v>-20</v>
      </c>
      <c r="E95" s="1" t="str">
        <v>TARGETMOL</v>
      </c>
      <c r="F95" s="1" t="str">
        <v>SAMPLE</v>
      </c>
      <c r="G95" s="1" t="str">
        <v>Delhi</v>
      </c>
      <c r="H95" s="1" t="str">
        <v>Deepak/Priyanka Madam</v>
      </c>
      <c r="I95" s="1" t="str">
        <v>Local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101251</v>
      </c>
      <c r="B96" s="1">
        <v>1</v>
      </c>
      <c r="C96" s="1" t="str">
        <v>RGCB</v>
      </c>
      <c r="D96" s="1">
        <v>4</v>
      </c>
      <c r="E96" s="1" t="str">
        <v>BioLegend</v>
      </c>
      <c r="F96" s="1">
        <v>0</v>
      </c>
      <c r="G96" s="1" t="str">
        <v>Kerala</v>
      </c>
      <c r="H96" s="1" t="str">
        <v>Saturday (25-10-25)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139316</v>
      </c>
      <c r="B97" s="1">
        <v>1</v>
      </c>
      <c r="C97" s="1" t="str">
        <v>RGCB</v>
      </c>
      <c r="D97" s="1">
        <v>4</v>
      </c>
      <c r="E97" s="1" t="str">
        <v>BioLegend</v>
      </c>
      <c r="F97" s="1">
        <v>0</v>
      </c>
      <c r="G97" s="1" t="str">
        <v>Kerala</v>
      </c>
      <c r="H97" s="1" t="str">
        <v>Saturday (25-10-25)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HBM-EXP-B2.5</v>
      </c>
      <c r="B98" s="1">
        <v>5</v>
      </c>
      <c r="C98" s="1" t="str">
        <v>Sample (PM)</v>
      </c>
      <c r="D98" s="1">
        <v>4</v>
      </c>
      <c r="E98" s="1" t="str">
        <v>Hansa Biomed</v>
      </c>
      <c r="F98" s="1" t="str">
        <v>Priyanka Madam</v>
      </c>
      <c r="G98" s="1" t="str">
        <v>delhi</v>
      </c>
      <c r="H98" s="1" t="str">
        <v>Priyanka Madam</v>
      </c>
      <c r="I98" s="1" t="str">
        <v>Local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MBS9922282</v>
      </c>
      <c r="B99" s="1">
        <v>1</v>
      </c>
      <c r="C99" s="1" t="str">
        <v>Shubh Sales</v>
      </c>
      <c r="D99" s="1">
        <v>4</v>
      </c>
      <c r="E99" s="1" t="str">
        <v>MyBiosource</v>
      </c>
      <c r="F99" s="1">
        <v>0</v>
      </c>
      <c r="G99" s="1" t="str">
        <v>JAIPUR</v>
      </c>
      <c r="H99" s="1" t="str">
        <v>Saturday (25-10-25)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MBS7256268</v>
      </c>
      <c r="B100" s="1">
        <v>1</v>
      </c>
      <c r="C100" s="1" t="str">
        <v>Shubh Sales</v>
      </c>
      <c r="D100" s="1">
        <v>4</v>
      </c>
      <c r="E100" s="1" t="str">
        <v>MyBiosource</v>
      </c>
      <c r="F100" s="1">
        <v>0</v>
      </c>
      <c r="G100" s="1" t="str">
        <v>JAIPUR</v>
      </c>
      <c r="H100" s="1" t="str">
        <v>Saturday (25-10-25)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SE2619T-2-1.5</v>
      </c>
      <c r="B101" s="1">
        <v>1</v>
      </c>
      <c r="C101" s="1" t="str">
        <v>SOUTH CAMPUS</v>
      </c>
      <c r="D101" s="1" t="str">
        <v>RT</v>
      </c>
      <c r="E101" s="1" t="str">
        <v>HOEFER</v>
      </c>
      <c r="F101" s="1">
        <v>0</v>
      </c>
      <c r="G101" s="1" t="str">
        <v>Delhi</v>
      </c>
      <c r="H101" s="1" t="str">
        <v>Sample</v>
      </c>
      <c r="I101" s="1" t="str">
        <v>Local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SE211A-10-1.5</v>
      </c>
      <c r="B102" s="1">
        <v>1</v>
      </c>
      <c r="C102" s="1" t="str">
        <v>SOUTH CAMPUS</v>
      </c>
      <c r="D102" s="1" t="str">
        <v>RT</v>
      </c>
      <c r="E102" s="1" t="str">
        <v>HOEFER</v>
      </c>
      <c r="F102" s="1">
        <v>0</v>
      </c>
      <c r="G102" s="1" t="str">
        <v>Delhi</v>
      </c>
      <c r="H102" s="1" t="str">
        <v>Sample</v>
      </c>
      <c r="I102" s="1" t="str">
        <v>Local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316302</v>
      </c>
      <c r="B103" s="1">
        <v>2</v>
      </c>
      <c r="C103" s="1" t="str">
        <v>Stock</v>
      </c>
      <c r="D103" s="1">
        <v>4</v>
      </c>
      <c r="E103" s="1" t="str">
        <v>BioLegend</v>
      </c>
      <c r="F103" s="1" t="str">
        <v>Biocon Order Cancelled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631151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FOC Informed By Priya Madam and informed to SM Sir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656801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FOC Informed By Priya Madam and informed to SM Sir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805002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FOC Informed By Priya Madam and informed to SM Sir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J-004924-06-0010</v>
      </c>
      <c r="B107" s="1">
        <v>1</v>
      </c>
      <c r="C107" s="1" t="str">
        <v>stock</v>
      </c>
      <c r="D107" s="1">
        <v>-20</v>
      </c>
      <c r="E107" s="1" t="str">
        <v>Dharmacon</v>
      </c>
      <c r="F107" s="1" t="str">
        <v>Extra Item Purchased (Informed by Dharmendra Sir)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TM125-220</v>
      </c>
      <c r="B108" s="1">
        <v>1</v>
      </c>
      <c r="C108" s="1" t="str">
        <v>STOCK</v>
      </c>
      <c r="D108" s="1" t="str">
        <v>RT</v>
      </c>
      <c r="E108" s="1" t="str">
        <v>Revvity</v>
      </c>
      <c r="F108" s="1" t="str">
        <v>MACHINE (PRIYANKA MADAM)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TM-125-220-05</v>
      </c>
      <c r="B109" s="1">
        <v>1</v>
      </c>
      <c r="C109" s="1" t="str">
        <v>STOCK</v>
      </c>
      <c r="D109" s="1" t="str">
        <v>RT</v>
      </c>
      <c r="E109" s="1" t="str">
        <v>Revvity</v>
      </c>
      <c r="F109" s="1" t="str">
        <v>MACHINE (PRIYANKA MADAM)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344812</v>
      </c>
      <c r="B110" s="1">
        <v>1</v>
      </c>
      <c r="C110" s="1" t="str">
        <v>STOCK</v>
      </c>
      <c r="D110" s="1">
        <v>4</v>
      </c>
      <c r="E110" s="1" t="str">
        <v>BioLegend</v>
      </c>
      <c r="F110" s="1" t="str">
        <v>Return From Bio Health (Extra Purchase infromed by Priynka Madam)</v>
      </c>
      <c r="G110" s="1" t="str">
        <v>STOCK</v>
      </c>
      <c r="H110" s="1" t="str">
        <v>Priyanka Madam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421403</v>
      </c>
      <c r="B111" s="1">
        <v>1</v>
      </c>
      <c r="C111" s="1" t="str">
        <v>Stock</v>
      </c>
      <c r="D111" s="1">
        <v>4</v>
      </c>
      <c r="E111" s="1" t="str">
        <v>BioLegend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300408</v>
      </c>
      <c r="B112" s="1">
        <v>1</v>
      </c>
      <c r="C112" s="1" t="str">
        <v>STOCK</v>
      </c>
      <c r="D112" s="1" t="str">
        <v>4</v>
      </c>
      <c r="E112" s="1" t="str">
        <v>BioLegend</v>
      </c>
      <c r="F112" s="1" t="str">
        <v>Extra Purchase By Priya Madam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41003</v>
      </c>
      <c r="B113" s="1">
        <v>1</v>
      </c>
      <c r="C113" s="1" t="str">
        <v>Stock</v>
      </c>
      <c r="D113" s="1" t="str">
        <v>RT</v>
      </c>
      <c r="E113" s="1" t="str">
        <v>Biotium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432504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Extra Received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431304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Extra Received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430804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Extra Received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430904</v>
      </c>
      <c r="B117" s="1">
        <v>1</v>
      </c>
      <c r="C117" s="1" t="str">
        <v>STOCK</v>
      </c>
      <c r="D117" s="1">
        <v>4</v>
      </c>
      <c r="E117" s="1" t="str">
        <v>BioLegend</v>
      </c>
      <c r="F117" s="1" t="str">
        <v>Extra Received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2600505001730</v>
      </c>
      <c r="B118" s="1">
        <v>2</v>
      </c>
      <c r="C118" s="1" t="str">
        <v>STOCK</v>
      </c>
      <c r="D118" s="1" t="str">
        <v>RT</v>
      </c>
      <c r="E118" s="1" t="str">
        <v>Genei Lab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2662070501730</v>
      </c>
      <c r="B119" s="1">
        <v>2</v>
      </c>
      <c r="C119" s="1" t="str">
        <v>STOCK</v>
      </c>
      <c r="D119" s="1">
        <v>-20</v>
      </c>
      <c r="E119" s="1" t="str">
        <v>Genei Lab</v>
      </c>
      <c r="F119" s="1" t="str">
        <v>One Piece Damaged received (Replacement received)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2662670501730</v>
      </c>
      <c r="B120" s="1">
        <v>2</v>
      </c>
      <c r="C120" s="1" t="str">
        <v>STOCK</v>
      </c>
      <c r="D120" s="1">
        <v>-20</v>
      </c>
      <c r="E120" s="1" t="str">
        <v>Genei Lab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LSM 1077</v>
      </c>
      <c r="B121" s="1">
        <v>3</v>
      </c>
      <c r="C121" s="1" t="str">
        <v>stock</v>
      </c>
      <c r="D121" s="1">
        <v>4</v>
      </c>
      <c r="E121" s="1" t="str">
        <v>Genexis Biotech</v>
      </c>
      <c r="F121" s="1" t="str">
        <v>Sample Received (Priyanka madam)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25021.5</v>
      </c>
      <c r="B122" s="1">
        <v>10</v>
      </c>
      <c r="C122" s="1" t="str">
        <v>STOCK</v>
      </c>
      <c r="D122" s="1">
        <v>-20</v>
      </c>
      <c r="E122" s="1" t="str">
        <v>Intron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25021.5</v>
      </c>
      <c r="B123" s="1">
        <v>7</v>
      </c>
      <c r="C123" s="1" t="str">
        <v>stock</v>
      </c>
      <c r="D123" s="1">
        <v>-20</v>
      </c>
      <c r="E123" s="1" t="str">
        <v>Intron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16532</v>
      </c>
      <c r="B124" s="1">
        <v>15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16533</v>
      </c>
      <c r="B125" s="1">
        <v>9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VS0191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VS0141</v>
      </c>
      <c r="B128" s="1">
        <v>1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15407-47-MIN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VS04T01</v>
      </c>
      <c r="B130" s="1">
        <v>2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VS04T01</v>
      </c>
      <c r="B131" s="1">
        <v>4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VS15T91</v>
      </c>
      <c r="B132" s="1">
        <v>3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VS15T21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VS2051</v>
      </c>
      <c r="B134" s="1">
        <v>1</v>
      </c>
      <c r="C134" s="1" t="str">
        <v>Stock</v>
      </c>
      <c r="D134" s="1" t="str">
        <v>RT</v>
      </c>
      <c r="E134" s="1" t="str">
        <v>Sartorius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VS15TR21</v>
      </c>
      <c r="B135" s="1">
        <v>2</v>
      </c>
      <c r="C135" s="1" t="str">
        <v>Stock</v>
      </c>
      <c r="D135" s="1" t="str">
        <v>RT</v>
      </c>
      <c r="E135" s="1" t="str">
        <v>Sartorius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VS15T01</v>
      </c>
      <c r="B136" s="1">
        <v>1</v>
      </c>
      <c r="C136" s="1" t="str">
        <v>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16532</v>
      </c>
      <c r="B137" s="1">
        <v>18</v>
      </c>
      <c r="C137" s="1" t="str">
        <v>Stock</v>
      </c>
      <c r="D137" s="1" t="str">
        <v>RT</v>
      </c>
      <c r="E137" s="1" t="str">
        <v>Sartorius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VS15T21</v>
      </c>
      <c r="B138" s="1">
        <v>4</v>
      </c>
      <c r="C138" s="1" t="str">
        <v>Stock</v>
      </c>
      <c r="D138" s="1" t="str">
        <v>RT</v>
      </c>
      <c r="E138" s="1" t="str">
        <v>Sartorius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814326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194825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104772</v>
      </c>
      <c r="B141" s="1">
        <v>2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100570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152574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193982</v>
      </c>
      <c r="B144" s="1">
        <v>4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1860454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6553050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194002</v>
      </c>
      <c r="B147" s="1">
        <v>2</v>
      </c>
      <c r="C147" s="1" t="str">
        <v>Stock</v>
      </c>
      <c r="D147" s="1" t="str">
        <v>RT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092913726</v>
      </c>
      <c r="B148" s="1">
        <v>10</v>
      </c>
      <c r="C148" s="1" t="str">
        <v>Stock</v>
      </c>
      <c r="D148" s="1">
        <v>-20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6542050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6539025</v>
      </c>
      <c r="B150" s="1">
        <v>1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6552050</v>
      </c>
      <c r="B151" s="1">
        <v>6</v>
      </c>
      <c r="C151" s="1" t="str">
        <v>Stock</v>
      </c>
      <c r="D151" s="1" t="str">
        <v>RT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116910001</v>
      </c>
      <c r="B152" s="1">
        <v>1</v>
      </c>
      <c r="C152" s="1" t="str">
        <v>Stock</v>
      </c>
      <c r="D152" s="1" t="str">
        <v>RT</v>
      </c>
      <c r="E152" s="1" t="str">
        <v>Mp Bio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0210064710</v>
      </c>
      <c r="B153" s="1">
        <v>1</v>
      </c>
      <c r="C153" s="1" t="str">
        <v>Stock</v>
      </c>
      <c r="D153" s="1">
        <v>-20</v>
      </c>
      <c r="E153" s="1" t="str">
        <v>Mp Bio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850494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152624</v>
      </c>
      <c r="B155" s="1">
        <v>1</v>
      </c>
      <c r="C155" s="1" t="str">
        <v>Stock</v>
      </c>
      <c r="D155" s="1" t="str">
        <v>RT</v>
      </c>
      <c r="E155" s="1" t="str">
        <v>Mp Bio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0602100031730</v>
      </c>
      <c r="B156" s="1">
        <v>1</v>
      </c>
      <c r="C156" s="1" t="str">
        <v>STOCK</v>
      </c>
      <c r="D156" s="1">
        <v>-20</v>
      </c>
      <c r="E156" s="1" t="str">
        <v>Genei Lab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424602</v>
      </c>
      <c r="B157" s="1">
        <v>2</v>
      </c>
      <c r="C157" s="1" t="str">
        <v>Stock</v>
      </c>
      <c r="D157" s="1">
        <v>4</v>
      </c>
      <c r="E157" s="1" t="str">
        <v>BioLegend</v>
      </c>
      <c r="F157" s="1" t="str">
        <v>Retrun From IGIB , Invoice Number 1058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421101</v>
      </c>
      <c r="B158" s="1">
        <v>3</v>
      </c>
      <c r="C158" s="1" t="str">
        <v>Stock</v>
      </c>
      <c r="D158" s="1">
        <v>4</v>
      </c>
      <c r="E158" s="1" t="str">
        <v>BioLegend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41003</v>
      </c>
      <c r="B159" s="1">
        <v>4</v>
      </c>
      <c r="C159" s="1" t="str">
        <v>Stock</v>
      </c>
      <c r="D159" s="1" t="str">
        <v>RT</v>
      </c>
      <c r="E159" s="1" t="str">
        <v>Biotium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 t="str">
        <v>BE0416</v>
      </c>
      <c r="B160" s="1">
        <v>1</v>
      </c>
      <c r="C160" s="1" t="str">
        <v>Stock</v>
      </c>
      <c r="D160" s="1">
        <v>4</v>
      </c>
      <c r="E160" s="1" t="str">
        <v>BioXcell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100575</v>
      </c>
      <c r="B161" s="1">
        <v>2</v>
      </c>
      <c r="C161" s="1" t="str">
        <v>Stock</v>
      </c>
      <c r="D161" s="1">
        <v>4</v>
      </c>
      <c r="E161" s="1" t="str">
        <v>MP Bio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092913726</v>
      </c>
      <c r="B162" s="1">
        <v>7</v>
      </c>
      <c r="C162" s="1" t="str">
        <v>Stock</v>
      </c>
      <c r="D162" s="1">
        <v>-20</v>
      </c>
      <c r="E162" s="1" t="str">
        <v>MP Bio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B-003000-WB-100</v>
      </c>
      <c r="B163" s="1">
        <v>5</v>
      </c>
      <c r="C163" s="1" t="str">
        <v>Stock</v>
      </c>
      <c r="D163" s="1">
        <v>4</v>
      </c>
      <c r="E163" s="1" t="str">
        <v>DHARMACON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D-001810-10-05</v>
      </c>
      <c r="B164" s="1">
        <v>5</v>
      </c>
      <c r="C164" s="1" t="str">
        <v>Stock</v>
      </c>
      <c r="D164" s="1">
        <v>-20</v>
      </c>
      <c r="E164" s="1" t="str">
        <v>DHARMACON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B-002000-UB-100</v>
      </c>
      <c r="B165" s="1">
        <v>3</v>
      </c>
      <c r="C165" s="1" t="str">
        <v>Stock</v>
      </c>
      <c r="D165" s="1">
        <v>4</v>
      </c>
      <c r="E165" s="1" t="str">
        <v>DHARMACON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 t="str">
        <v>T-2001-02</v>
      </c>
      <c r="B166" s="1">
        <v>3</v>
      </c>
      <c r="C166" s="1" t="str">
        <v>Stock</v>
      </c>
      <c r="D166" s="1">
        <v>4</v>
      </c>
      <c r="E166" s="1" t="str">
        <v>DHARMACON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 t="str">
        <v>T-2001-03</v>
      </c>
      <c r="B167" s="1">
        <v>3</v>
      </c>
      <c r="C167" s="1" t="str">
        <v>Stock</v>
      </c>
      <c r="D167" s="1">
        <v>4</v>
      </c>
      <c r="E167" s="1" t="str">
        <v>DHARMACON</v>
      </c>
      <c r="F167" s="1">
        <v>0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 t="str">
        <v>MT002-A</v>
      </c>
      <c r="B168" s="1">
        <v>1</v>
      </c>
      <c r="C168" s="1" t="str">
        <v>Sun pharma</v>
      </c>
      <c r="D168" s="1">
        <v>4</v>
      </c>
      <c r="E168" s="1" t="str">
        <v>Cytoskeleton</v>
      </c>
      <c r="F168" s="1">
        <v>0</v>
      </c>
      <c r="G168" s="1" t="str">
        <v>Gujrat</v>
      </c>
      <c r="H168" s="1" t="str">
        <v>Wednesday (22-10-25)</v>
      </c>
      <c r="I168" s="1" t="str">
        <v>OutStation</v>
      </c>
    </row>
    <row r="169" spans="1:9" x14ac:dyDescent="0.25">
      <c r="A169" s="1" t="str">
        <v>MBS850895</v>
      </c>
      <c r="B169" s="1">
        <v>1</v>
      </c>
      <c r="C169" s="1" t="str">
        <v>TopClass</v>
      </c>
      <c r="D169" s="1">
        <v>-20</v>
      </c>
      <c r="E169" s="1" t="str">
        <v>MyBiosource</v>
      </c>
      <c r="F169" s="1">
        <v>0</v>
      </c>
      <c r="G169" s="1" t="str">
        <v>Delhi</v>
      </c>
      <c r="H169" s="1" t="str">
        <v>Deepak/Priyanka Madam</v>
      </c>
      <c r="I169" s="1" t="str">
        <v>Local</v>
      </c>
    </row>
    <row r="170" spans="1:9" x14ac:dyDescent="0.25">
      <c r="A170" s="1">
        <v>740811</v>
      </c>
      <c r="B170" s="1">
        <v>2</v>
      </c>
      <c r="C170" s="1" t="str">
        <v>UNKNOWN</v>
      </c>
      <c r="D170" s="1">
        <v>4</v>
      </c>
      <c r="E170" s="1" t="str">
        <v>BioLegend</v>
      </c>
      <c r="F170" s="1" t="str">
        <v>Demo Kit Mohan Sir (740811, 741146) 2 pcs Kit</v>
      </c>
      <c r="G170" s="1" t="str">
        <v>Unknown</v>
      </c>
      <c r="H170" s="1" t="str">
        <v>Mohan Sir, (Demo)</v>
      </c>
      <c r="I170" s="1" t="str">
        <v>Unknown</v>
      </c>
    </row>
    <row r="171" spans="1:9" x14ac:dyDescent="0.25">
      <c r="A171" s="1">
        <v>741146</v>
      </c>
      <c r="B171" s="1">
        <v>2</v>
      </c>
      <c r="C171" s="1" t="str">
        <v>UNKNOWN</v>
      </c>
      <c r="D171" s="1">
        <v>4</v>
      </c>
      <c r="E171" s="1" t="str">
        <v>BioLegend</v>
      </c>
      <c r="F171" s="1" t="str">
        <v>Demo Kit Mohan Sir (740811, 741146) 2 pcs Kit</v>
      </c>
      <c r="G171" s="1" t="str">
        <v>Unknown</v>
      </c>
      <c r="H171" s="1" t="str">
        <v>Mohan Sir, (Demo)</v>
      </c>
      <c r="I171" s="1" t="str">
        <v>Unknown</v>
      </c>
    </row>
    <row r="172" spans="1:9" x14ac:dyDescent="0.25">
      <c r="A172" s="1">
        <v>740379</v>
      </c>
      <c r="B172" s="1">
        <v>1</v>
      </c>
      <c r="C172" s="1" t="str">
        <v>Unknown</v>
      </c>
      <c r="D172" s="1" t="str">
        <v>RT</v>
      </c>
      <c r="E172" s="1" t="str">
        <v>BioLegend</v>
      </c>
      <c r="F172" s="1" t="str">
        <v>Mohn Sir (Sample) Aurigine Onco</v>
      </c>
      <c r="G172" s="1" t="str">
        <v>Unknown</v>
      </c>
      <c r="H172" s="1" t="str">
        <v>Mohan sir,(Sample) Aurigine Onco</v>
      </c>
      <c r="I172" s="1" t="str">
        <v>Unknown</v>
      </c>
    </row>
    <row r="173" spans="1:9" x14ac:dyDescent="0.25">
      <c r="A173" s="1">
        <v>741110</v>
      </c>
      <c r="B173" s="1">
        <v>1</v>
      </c>
      <c r="C173" s="1" t="str">
        <v>Unknown</v>
      </c>
      <c r="D173" s="1">
        <v>4</v>
      </c>
      <c r="E173" s="1" t="str">
        <v>BioLegend</v>
      </c>
      <c r="F173" s="1" t="str">
        <v>Mohn Sir (Sample) Aurigine Onco</v>
      </c>
      <c r="G173" s="1" t="str">
        <v>Unknown</v>
      </c>
      <c r="H173" s="1" t="str">
        <v>Mohan sir,(Sample) Aurigine Onco</v>
      </c>
      <c r="I173" s="1" t="str">
        <v>Unknown</v>
      </c>
    </row>
    <row r="174" spans="1:9" x14ac:dyDescent="0.25">
      <c r="A174" s="1">
        <v>740701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741217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740710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740699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741218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740950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>
        <v>740951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x14ac:dyDescent="0.25">
      <c r="A181" s="1">
        <v>740954</v>
      </c>
      <c r="B181" s="1">
        <v>1</v>
      </c>
      <c r="C181" s="1" t="str">
        <v>Vector</v>
      </c>
      <c r="D181" s="1">
        <v>4</v>
      </c>
      <c r="E181" s="1" t="str">
        <v>BioLegend</v>
      </c>
      <c r="F181" s="1">
        <v>0</v>
      </c>
      <c r="G181" s="1" t="str">
        <v>Punjab</v>
      </c>
      <c r="H181" s="1" t="str">
        <v>Monday (27-10-25)</v>
      </c>
      <c r="I181" s="1" t="str">
        <v>OutStation</v>
      </c>
    </row>
    <row r="182" spans="1:9" x14ac:dyDescent="0.25">
      <c r="A182" s="1">
        <v>740955</v>
      </c>
      <c r="B182" s="1">
        <v>1</v>
      </c>
      <c r="C182" s="1" t="str">
        <v>Vector</v>
      </c>
      <c r="D182" s="1">
        <v>4</v>
      </c>
      <c r="E182" s="1" t="str">
        <v>BioLegend</v>
      </c>
      <c r="F182" s="1">
        <v>0</v>
      </c>
      <c r="G182" s="1" t="str">
        <v>Punjab</v>
      </c>
      <c r="H182" s="1" t="str">
        <v>Monday (27-10-25)</v>
      </c>
      <c r="I182" s="1" t="str">
        <v>OutStation</v>
      </c>
    </row>
    <row r="183" spans="1:9" x14ac:dyDescent="0.25">
      <c r="A183" s="1">
        <v>740956</v>
      </c>
      <c r="B183" s="1">
        <v>1</v>
      </c>
      <c r="C183" s="1" t="str">
        <v>Vector</v>
      </c>
      <c r="D183" s="1">
        <v>4</v>
      </c>
      <c r="E183" s="1" t="str">
        <v>BioLegend</v>
      </c>
      <c r="F183" s="1">
        <v>0</v>
      </c>
      <c r="G183" s="1" t="str">
        <v>Punjab</v>
      </c>
      <c r="H183" s="1" t="str">
        <v>Monday (27-10-25)</v>
      </c>
      <c r="I183" s="1" t="str">
        <v>OutStation</v>
      </c>
    </row>
    <row r="184" spans="1:9" x14ac:dyDescent="0.25">
      <c r="A184" s="1">
        <v>740957</v>
      </c>
      <c r="B184" s="1">
        <v>1</v>
      </c>
      <c r="C184" s="1" t="str">
        <v>Vector</v>
      </c>
      <c r="D184" s="1">
        <v>4</v>
      </c>
      <c r="E184" s="1" t="str">
        <v>BioLegend</v>
      </c>
      <c r="F184" s="1">
        <v>0</v>
      </c>
      <c r="G184" s="1" t="str">
        <v>Punjab</v>
      </c>
      <c r="H184" s="1" t="str">
        <v>Monday (27-10-25)</v>
      </c>
      <c r="I184" s="1" t="str">
        <v>OutStation</v>
      </c>
    </row>
    <row r="185" spans="1:9" x14ac:dyDescent="0.25">
      <c r="A185" s="1">
        <v>740959</v>
      </c>
      <c r="B185" s="1">
        <v>1</v>
      </c>
      <c r="C185" s="1" t="str">
        <v>Vector</v>
      </c>
      <c r="D185" s="1">
        <v>4</v>
      </c>
      <c r="E185" s="1" t="str">
        <v>BioLegend</v>
      </c>
      <c r="F185" s="1">
        <v>0</v>
      </c>
      <c r="G185" s="1" t="str">
        <v>Punjab</v>
      </c>
      <c r="H185" s="1" t="str">
        <v>Monday (27-10-25)</v>
      </c>
      <c r="I185" s="1" t="str">
        <v>OutStation</v>
      </c>
    </row>
    <row r="186" spans="1:9" x14ac:dyDescent="0.25">
      <c r="A186" s="1">
        <v>740948</v>
      </c>
      <c r="B186" s="1">
        <v>1</v>
      </c>
      <c r="C186" s="1" t="str">
        <v>Vector</v>
      </c>
      <c r="D186" s="1">
        <v>4</v>
      </c>
      <c r="E186" s="1" t="str">
        <v>BioLegend</v>
      </c>
      <c r="F186" s="1">
        <v>0</v>
      </c>
      <c r="G186" s="1" t="str">
        <v>Punjab</v>
      </c>
      <c r="H186" s="1" t="str">
        <v>Monday (27-10-25)</v>
      </c>
      <c r="I186" s="1" t="str">
        <v>OutStation</v>
      </c>
    </row>
    <row r="187" spans="1:9" x14ac:dyDescent="0.25">
      <c r="A187" s="1">
        <v>740947</v>
      </c>
      <c r="B187" s="1">
        <v>1</v>
      </c>
      <c r="C187" s="1" t="str">
        <v>Vector</v>
      </c>
      <c r="D187" s="1">
        <v>4</v>
      </c>
      <c r="E187" s="1" t="str">
        <v>BioLegend</v>
      </c>
      <c r="F187" s="1">
        <v>0</v>
      </c>
      <c r="G187" s="1" t="str">
        <v>Punjab</v>
      </c>
      <c r="H187" s="1" t="str">
        <v>Monday (27-10-25)</v>
      </c>
      <c r="I187" s="1" t="str">
        <v>OutStation</v>
      </c>
    </row>
    <row r="188" spans="1:9" x14ac:dyDescent="0.25">
      <c r="A188" s="1">
        <v>740539</v>
      </c>
      <c r="B188" s="1">
        <v>1</v>
      </c>
      <c r="C188" s="1" t="str">
        <v>Vector</v>
      </c>
      <c r="D188" s="1">
        <v>4</v>
      </c>
      <c r="E188" s="1" t="str">
        <v>BioLegend</v>
      </c>
      <c r="F188" s="1">
        <v>0</v>
      </c>
      <c r="G188" s="1" t="str">
        <v>Punjab</v>
      </c>
      <c r="H188" s="1" t="str">
        <v>Monday (27-10-25)</v>
      </c>
      <c r="I188" s="1" t="str">
        <v>OutStation</v>
      </c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autoFilter ref="K1:S79" xr:uid="{00000000-0001-0000-0500-000000000000}">
    <filterColumn colId="7">
      <filters>
        <filter val="Local"/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ADGYL</v>
      </c>
      <c r="B2" s="1">
        <v>4</v>
      </c>
      <c r="C2" s="1" t="str">
        <v>BIOXCELL</v>
      </c>
      <c r="D2" s="1">
        <v>2</v>
      </c>
      <c r="E2" s="1" t="str">
        <v>OutStation</v>
      </c>
      <c r="F2" s="1" t="str">
        <v>Wednesday (22-10-25)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Wednesday (22-10-25)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3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 SOLUTION</v>
      </c>
      <c r="B9" s="1">
        <v>-20</v>
      </c>
      <c r="C9" s="1" t="str">
        <v>Cytoskeleton</v>
      </c>
      <c r="D9" s="1">
        <v>1</v>
      </c>
      <c r="E9" s="1" t="str">
        <v>OutStation</v>
      </c>
      <c r="F9" s="1" t="str">
        <v>Wednesday (22-10-25)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HELIX</v>
      </c>
      <c r="B11" s="1">
        <v>-20</v>
      </c>
      <c r="C11" s="1" t="str">
        <v>Dharmacon</v>
      </c>
      <c r="D11" s="1">
        <v>4</v>
      </c>
      <c r="E11" s="1" t="str">
        <v>OutStation</v>
      </c>
      <c r="F11" s="1" t="str">
        <v>Saturday (25-10-25)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 t="str">
        <v>Priyanka Madam</v>
      </c>
    </row>
    <row r="13" spans="1:6" x14ac:dyDescent="0.25">
      <c r="A13" s="1" t="str">
        <v>IISER MOHALI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Wednesday (22-10-25)</v>
      </c>
    </row>
    <row r="14" spans="1:6" x14ac:dyDescent="0.25">
      <c r="A14" s="1" t="str">
        <v>IKESIA</v>
      </c>
      <c r="B14" s="1">
        <v>4</v>
      </c>
      <c r="C14" s="1" t="str">
        <v>BioLegend</v>
      </c>
      <c r="D14" s="1">
        <v>44</v>
      </c>
      <c r="E14" s="1" t="str">
        <v>OutStation</v>
      </c>
      <c r="F14" s="1" t="str">
        <v>Hold</v>
      </c>
    </row>
    <row r="15" spans="1:6" x14ac:dyDescent="0.25">
      <c r="A15" s="1" t="str">
        <v>ILS</v>
      </c>
      <c r="B15" s="1">
        <v>-20</v>
      </c>
      <c r="C15" s="1" t="str">
        <v>DHARMACON</v>
      </c>
      <c r="D15" s="1">
        <v>7</v>
      </c>
      <c r="E15" s="1" t="str">
        <v>OutStation</v>
      </c>
      <c r="F15" s="1" t="str">
        <v>PO Awaited</v>
      </c>
    </row>
    <row r="16" spans="1:6" x14ac:dyDescent="0.25">
      <c r="A16" s="1" t="str">
        <v>NCBS</v>
      </c>
      <c r="B16" s="1">
        <v>-20</v>
      </c>
      <c r="C16" s="1" t="str">
        <v>DHARMACON</v>
      </c>
      <c r="D16" s="1">
        <v>2</v>
      </c>
      <c r="E16" s="1" t="str">
        <v>OutStation</v>
      </c>
      <c r="F16" s="1" t="str">
        <v>PO Awaited</v>
      </c>
    </row>
    <row r="17" spans="1:6" x14ac:dyDescent="0.25">
      <c r="A17" s="1" t="str">
        <v>NII</v>
      </c>
      <c r="B17" s="1" t="str">
        <v>RT</v>
      </c>
      <c r="C17" s="1" t="str">
        <v>SARTORIUS</v>
      </c>
      <c r="D17" s="1">
        <v>2</v>
      </c>
      <c r="E17" s="1" t="str">
        <v>Local</v>
      </c>
      <c r="F17" s="1" t="str">
        <v>Priyanka Madam</v>
      </c>
    </row>
    <row r="18" spans="1:6" x14ac:dyDescent="0.25">
      <c r="A18" s="1" t="str">
        <v>NII</v>
      </c>
      <c r="B18" s="1">
        <v>4</v>
      </c>
      <c r="C18" s="1" t="str">
        <v>BioLegend</v>
      </c>
      <c r="D18" s="1">
        <v>41</v>
      </c>
      <c r="E18" s="1" t="str">
        <v>Local</v>
      </c>
      <c r="F18" s="1" t="str">
        <v>Priyanka Madam</v>
      </c>
    </row>
    <row r="19" spans="1:6" x14ac:dyDescent="0.25">
      <c r="A19" s="1" t="str">
        <v>NII</v>
      </c>
      <c r="B19" s="1">
        <v>4</v>
      </c>
      <c r="C19" s="1" t="str">
        <v>BIOXCELL</v>
      </c>
      <c r="D19" s="1">
        <v>2</v>
      </c>
      <c r="E19" s="1" t="str">
        <v>Local</v>
      </c>
      <c r="F19" s="1" t="str">
        <v>Priyanka Madam</v>
      </c>
    </row>
    <row r="20" spans="1:6" x14ac:dyDescent="0.25">
      <c r="A20" s="1" t="str">
        <v>Nimhans</v>
      </c>
      <c r="B20" s="1">
        <v>4</v>
      </c>
      <c r="C20" s="1" t="str">
        <v>BioLegend</v>
      </c>
      <c r="D20" s="1">
        <v>1</v>
      </c>
      <c r="E20" s="1" t="str">
        <v>OutStation</v>
      </c>
      <c r="F20" s="1" t="str">
        <v>Wednesday (22-10-25)</v>
      </c>
    </row>
    <row r="21" spans="1:6" x14ac:dyDescent="0.25">
      <c r="A21" s="1" t="str">
        <v>NNF</v>
      </c>
      <c r="B21" s="1">
        <v>-20</v>
      </c>
      <c r="C21" s="1" t="str">
        <v>Targetmol</v>
      </c>
      <c r="D21" s="1">
        <v>1</v>
      </c>
      <c r="E21" s="1" t="str">
        <v>OutStation</v>
      </c>
      <c r="F21" s="1" t="str">
        <v>Sample and Back Order</v>
      </c>
    </row>
    <row r="22" spans="1:6" x14ac:dyDescent="0.25">
      <c r="A22" s="1" t="str">
        <v>Opening Stock</v>
      </c>
      <c r="B22" s="1">
        <v>-20</v>
      </c>
      <c r="C22" s="1" t="str">
        <v>Dharmacon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-20</v>
      </c>
      <c r="C23" s="1" t="str">
        <v>BioLegend</v>
      </c>
      <c r="D23" s="1">
        <v>8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4</v>
      </c>
      <c r="C24" s="1" t="str">
        <v>BioLegend</v>
      </c>
      <c r="D24" s="1">
        <v>13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4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 t="str">
        <v>RT</v>
      </c>
      <c r="C26" s="1" t="str">
        <v>Sartorius</v>
      </c>
      <c r="D26" s="1">
        <v>21</v>
      </c>
      <c r="E26" s="1" t="str">
        <v>STOCK</v>
      </c>
      <c r="F26" s="1" t="str">
        <v>Stock</v>
      </c>
    </row>
    <row r="27" spans="1:6" x14ac:dyDescent="0.25">
      <c r="A27" s="1" t="str">
        <v>PRIYANKA MADAM</v>
      </c>
      <c r="B27" s="1">
        <v>4</v>
      </c>
      <c r="C27" s="1" t="str">
        <v>BioLegend</v>
      </c>
      <c r="D27" s="1">
        <v>1</v>
      </c>
      <c r="E27" s="1" t="str">
        <v>Local</v>
      </c>
      <c r="F27" s="1" t="str">
        <v>Priyanka Madam</v>
      </c>
    </row>
    <row r="28" spans="1:6" x14ac:dyDescent="0.25">
      <c r="A28" s="1" t="str">
        <v>RCB</v>
      </c>
      <c r="B28" s="1">
        <v>-20</v>
      </c>
      <c r="C28" s="1" t="str">
        <v>TARGETMOL</v>
      </c>
      <c r="D28" s="1">
        <v>2</v>
      </c>
      <c r="E28" s="1" t="str">
        <v>Local</v>
      </c>
      <c r="F28" s="1" t="str">
        <v>Deepak/Priyanka Madam</v>
      </c>
    </row>
    <row r="29" spans="1:6" x14ac:dyDescent="0.25">
      <c r="A29" s="1" t="str">
        <v>RGCB</v>
      </c>
      <c r="B29" s="1">
        <v>4</v>
      </c>
      <c r="C29" s="1" t="str">
        <v>BioLegend</v>
      </c>
      <c r="D29" s="1">
        <v>2</v>
      </c>
      <c r="E29" s="1" t="str">
        <v>OutStation</v>
      </c>
      <c r="F29" s="1" t="str">
        <v>Saturday (25-10-25)</v>
      </c>
    </row>
    <row r="30" spans="1:6" x14ac:dyDescent="0.25">
      <c r="A30" s="1" t="str">
        <v>Sample (PM)</v>
      </c>
      <c r="B30" s="1">
        <v>4</v>
      </c>
      <c r="C30" s="1" t="str">
        <v>Hansa Biomed</v>
      </c>
      <c r="D30" s="1">
        <v>5</v>
      </c>
      <c r="E30" s="1" t="str">
        <v>Local</v>
      </c>
      <c r="F30" s="1" t="str">
        <v>Priyanka Madam</v>
      </c>
    </row>
    <row r="31" spans="1:6" x14ac:dyDescent="0.25">
      <c r="A31" s="1" t="str">
        <v>Shubh Sales</v>
      </c>
      <c r="B31" s="1">
        <v>4</v>
      </c>
      <c r="C31" s="1" t="str">
        <v>MyBiosource</v>
      </c>
      <c r="D31" s="1">
        <v>2</v>
      </c>
      <c r="E31" s="1" t="str">
        <v>OutStation</v>
      </c>
      <c r="F31" s="1" t="str">
        <v>Saturday (25-10-25)</v>
      </c>
    </row>
    <row r="32" spans="1:6" x14ac:dyDescent="0.25">
      <c r="A32" s="1" t="str">
        <v>SOUTH CAMPUS</v>
      </c>
      <c r="B32" s="1" t="str">
        <v>RT</v>
      </c>
      <c r="C32" s="1" t="str">
        <v>HOEFER</v>
      </c>
      <c r="D32" s="1">
        <v>2</v>
      </c>
      <c r="E32" s="1" t="str">
        <v>Local</v>
      </c>
      <c r="F32" s="1" t="str">
        <v>Sample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Dharmacon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Revvity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1</v>
      </c>
      <c r="E37" s="1" t="str">
        <v>STOCK</v>
      </c>
      <c r="F37" s="1" t="str">
        <v>Priyanka Madam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4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4</v>
      </c>
      <c r="C39" s="1" t="str">
        <v>BioLegend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Biotium</v>
      </c>
      <c r="D40" s="1">
        <v>5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Genei Lab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Genei Lab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Genei Lab</v>
      </c>
      <c r="D43" s="1">
        <v>3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Genexis Biotech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Intron</v>
      </c>
      <c r="D45" s="1">
        <v>17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Sartorius</v>
      </c>
      <c r="D46" s="1">
        <v>65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Mp Bio</v>
      </c>
      <c r="D47" s="1">
        <v>27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Mp Bio</v>
      </c>
      <c r="D48" s="1">
        <v>18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BioXcell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MP Bio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DHARMACON</v>
      </c>
      <c r="D51" s="1">
        <v>14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5</v>
      </c>
      <c r="E52" s="1" t="str">
        <v>STOCK</v>
      </c>
      <c r="F52" s="1" t="str">
        <v>Stock</v>
      </c>
    </row>
    <row r="53" spans="1:6" x14ac:dyDescent="0.25">
      <c r="A53" s="1" t="str">
        <v>Sun pharma</v>
      </c>
      <c r="B53" s="1">
        <v>4</v>
      </c>
      <c r="C53" s="1" t="str">
        <v>Cytoskeleton</v>
      </c>
      <c r="D53" s="1">
        <v>1</v>
      </c>
      <c r="E53" s="1" t="str">
        <v>OutStation</v>
      </c>
      <c r="F53" s="1" t="str">
        <v>Wednesday (22-10-25)</v>
      </c>
    </row>
    <row r="54" spans="1:6" x14ac:dyDescent="0.25">
      <c r="A54" s="1" t="str">
        <v>TopClass</v>
      </c>
      <c r="B54" s="1">
        <v>-20</v>
      </c>
      <c r="C54" s="1" t="str">
        <v>MyBiosource</v>
      </c>
      <c r="D54" s="1">
        <v>1</v>
      </c>
      <c r="E54" s="1" t="str">
        <v>Local</v>
      </c>
      <c r="F54" s="1" t="str">
        <v>Deepak/Priyanka Madam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4</v>
      </c>
      <c r="E55" s="1" t="str">
        <v>Unknown</v>
      </c>
      <c r="F55" s="1" t="str">
        <v>Mohan Sir, (Demo)</v>
      </c>
    </row>
    <row r="56" spans="1:6" x14ac:dyDescent="0.25">
      <c r="A56" s="1" t="str">
        <v>Unknown</v>
      </c>
      <c r="B56" s="1" t="str">
        <v>RT</v>
      </c>
      <c r="C56" s="1" t="str">
        <v>BioLegend</v>
      </c>
      <c r="D56" s="1">
        <v>1</v>
      </c>
      <c r="E56" s="1" t="str">
        <v>Unknown</v>
      </c>
      <c r="F56" s="1" t="str">
        <v>Mohan sir,(Sample) Aurigine Onco</v>
      </c>
    </row>
    <row r="57" spans="1:6" x14ac:dyDescent="0.25">
      <c r="A57" s="1" t="str">
        <v>Unknown</v>
      </c>
      <c r="B57" s="1">
        <v>4</v>
      </c>
      <c r="C57" s="1" t="str">
        <v>BioLegend</v>
      </c>
      <c r="D57" s="1">
        <v>1</v>
      </c>
      <c r="E57" s="1" t="str">
        <v>Unknown</v>
      </c>
      <c r="F57" s="1" t="str">
        <v>Mohan sir,(Sample) Aurigine Onco</v>
      </c>
    </row>
    <row r="58" spans="1:6" x14ac:dyDescent="0.25">
      <c r="A58" s="1" t="str">
        <v>Vector</v>
      </c>
      <c r="B58" s="1">
        <v>4</v>
      </c>
      <c r="C58" s="1" t="str">
        <v>BioLegend</v>
      </c>
      <c r="D58" s="1">
        <v>15</v>
      </c>
      <c r="E58" s="1" t="str">
        <v>OutStation</v>
      </c>
      <c r="F58" s="1" t="str">
        <v>Monday (27-10-25)</v>
      </c>
    </row>
    <row r="59" spans="1:6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45945</v>
      </c>
      <c r="B2" s="1">
        <v>58157075771</v>
      </c>
      <c r="C2" s="1">
        <v>0</v>
      </c>
      <c r="D2" s="1" t="str">
        <v>Biocon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88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Wednesday (22-10-25)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Wednesday (22-10-25)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Wednesday (22-10-25)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 t="str">
        <v>Wednesday (22-10-25)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 t="str">
        <v>Wednesday (22-10-25)</v>
      </c>
      <c r="I122" s="1" t="str">
        <v>OutStation</v>
      </c>
    </row>
    <row r="123" spans="1:9" x14ac:dyDescent="0.25">
      <c r="A123" s="1" t="str">
        <v>CY-SC001</v>
      </c>
      <c r="B123" s="1" t="str">
        <v>SiR-Action Kit</v>
      </c>
      <c r="C123" s="1">
        <v>1</v>
      </c>
      <c r="D123" s="1" t="str">
        <v>BIO SOLUTION</v>
      </c>
      <c r="E123" s="1">
        <v>-20</v>
      </c>
      <c r="F123" s="1" t="str">
        <v>Cytoskeleton</v>
      </c>
      <c r="G123" s="1" t="str">
        <v>Hyderabad</v>
      </c>
      <c r="H123" s="1" t="str">
        <v>Wednesday (22-10-25)</v>
      </c>
      <c r="I123" s="1" t="str">
        <v>OutStation</v>
      </c>
    </row>
    <row r="124" spans="1:9" x14ac:dyDescent="0.25">
      <c r="A124" s="1" t="str">
        <v>MT002-A</v>
      </c>
      <c r="B124" s="1" t="str">
        <v>Tubulin protein (pre-formed microtubules): bovine brain: 4 x 500ug</v>
      </c>
      <c r="C124" s="1">
        <v>1</v>
      </c>
      <c r="D124" s="1" t="str">
        <v>Sun pharma</v>
      </c>
      <c r="E124" s="1">
        <v>4</v>
      </c>
      <c r="F124" s="1" t="str">
        <v>Cytoskeleton</v>
      </c>
      <c r="G124" s="1" t="str">
        <v>Gujrat</v>
      </c>
      <c r="H124" s="1" t="str">
        <v>Wednesday (22-10-25)</v>
      </c>
      <c r="I124" s="1" t="str">
        <v>OutStation</v>
      </c>
    </row>
    <row r="125" spans="1:9" x14ac:dyDescent="0.25">
      <c r="A125" s="1">
        <v>316302</v>
      </c>
      <c r="B125" s="1" t="str">
        <v>Purified anti-human β2-microglobulin Antibody</v>
      </c>
      <c r="C125" s="1">
        <v>2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570802</v>
      </c>
      <c r="B126" s="1" t="str">
        <v xml:space="preserve">Recombinant Human IL-6 </v>
      </c>
      <c r="C126" s="1">
        <v>2</v>
      </c>
      <c r="D126" s="1" t="str">
        <v>Opening Stock</v>
      </c>
      <c r="E126" s="1">
        <v>-20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421002</v>
      </c>
      <c r="B127" s="1" t="str">
        <v xml:space="preserve">Intracellular Staining Permeabilization Wash Buffer </v>
      </c>
      <c r="C127" s="1">
        <v>2</v>
      </c>
      <c r="D127" s="1" t="str">
        <v>Opening 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329702</v>
      </c>
      <c r="B128" s="1" t="str">
        <v xml:space="preserve">Purified anti-human CD274 </v>
      </c>
      <c r="C128" s="1">
        <v>2</v>
      </c>
      <c r="D128" s="1" t="str">
        <v>Opening Stock</v>
      </c>
      <c r="E128" s="1">
        <v>4</v>
      </c>
      <c r="F128" s="1" t="str">
        <v>BioLegend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2600505001730</v>
      </c>
      <c r="B129" s="1" t="str">
        <v>(Agarose for Nucleic Acid Electrophoresis-500g)</v>
      </c>
      <c r="C129" s="1">
        <v>2</v>
      </c>
      <c r="D129" s="1" t="str">
        <v>STOCK</v>
      </c>
      <c r="E129" s="1" t="str">
        <v>RT</v>
      </c>
      <c r="F129" s="1" t="str">
        <v>Genei Lab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2662070501730</v>
      </c>
      <c r="B130" s="1" t="str">
        <v>(StepUp 1 Kb DNA Ladder RTU, 50 µg)</v>
      </c>
      <c r="C130" s="1">
        <v>2</v>
      </c>
      <c r="D130" s="1" t="str">
        <v>STOCK</v>
      </c>
      <c r="E130" s="1">
        <v>-20</v>
      </c>
      <c r="F130" s="1" t="str">
        <v>Genei Lab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2662670501730</v>
      </c>
      <c r="B131" s="1" t="str">
        <v>RMBD13 (StepUp 100 Bp DNA Ladder RTU, 50 µg)</v>
      </c>
      <c r="C131" s="1">
        <v>2</v>
      </c>
      <c r="D131" s="1" t="str">
        <v>STOCK</v>
      </c>
      <c r="E131" s="1">
        <v>-20</v>
      </c>
      <c r="F131" s="1" t="str">
        <v>Genei Lab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15407-47-MIN</v>
      </c>
      <c r="B132" s="1" t="str">
        <v>Polyethersulfone 0.22 µm</v>
      </c>
      <c r="C132" s="1">
        <v>2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VS04T01</v>
      </c>
      <c r="B133" s="1" t="str">
        <v>VicaSpin Turbo 4 10000 MWCO</v>
      </c>
      <c r="C133" s="1">
        <v>2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VS15TR21</v>
      </c>
      <c r="B134" s="1" t="str">
        <v>VivaSpin Turbo 15 RC 30000 MWCO</v>
      </c>
      <c r="C134" s="1">
        <v>2</v>
      </c>
      <c r="D134" s="1" t="str">
        <v>Stock</v>
      </c>
      <c r="E134" s="1" t="str">
        <v>RT</v>
      </c>
      <c r="F134" s="1" t="str">
        <v>Sartorius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814326</v>
      </c>
      <c r="B135" s="1" t="str">
        <v>Acrylamide, Ultra Pure 500 KG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194825</v>
      </c>
      <c r="B136" s="1" t="str">
        <v>Glycine, Molecular Biology Reagent 1 KG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104772</v>
      </c>
      <c r="B137" s="1" t="str">
        <v>Ammonium Sulfate, Technical Pure 500 GM</v>
      </c>
      <c r="C137" s="1">
        <v>2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194002</v>
      </c>
      <c r="B138" s="1" t="str">
        <v>Chloroform, Molecular Biology Reagent</v>
      </c>
      <c r="C138" s="1">
        <v>2</v>
      </c>
      <c r="D138" s="1" t="str">
        <v>Stock</v>
      </c>
      <c r="E138" s="1" t="str">
        <v>RT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424602</v>
      </c>
      <c r="B139" s="1" t="str">
        <v>Compensation Beads</v>
      </c>
      <c r="C139" s="1">
        <v>2</v>
      </c>
      <c r="D139" s="1" t="str">
        <v>Stock</v>
      </c>
      <c r="E139" s="1">
        <v>4</v>
      </c>
      <c r="F139" s="1" t="str">
        <v>BioLegend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740811</v>
      </c>
      <c r="B140" s="1" t="str">
        <v>LEGENDplex™ Human Inflammation Panel 1 Standard  1 vial</v>
      </c>
      <c r="C140" s="1">
        <v>2</v>
      </c>
      <c r="D140" s="1" t="str">
        <v>UNKNOWN</v>
      </c>
      <c r="E140" s="1">
        <v>4</v>
      </c>
      <c r="F140" s="1" t="str">
        <v>BioLegend</v>
      </c>
      <c r="G140" s="1" t="str">
        <v>Unknown</v>
      </c>
      <c r="H140" s="1" t="str">
        <v>Mohan Sir, (Demo)</v>
      </c>
      <c r="I140" s="1" t="str">
        <v>Unknown</v>
      </c>
    </row>
    <row r="141" spans="1:9" x14ac:dyDescent="0.25">
      <c r="A141" s="1">
        <v>741146</v>
      </c>
      <c r="B141" s="1" t="str">
        <v>LEGENDplex™ Buffer Set A3  100tests</v>
      </c>
      <c r="C141" s="1">
        <v>2</v>
      </c>
      <c r="D141" s="1" t="str">
        <v>UNKNOWN</v>
      </c>
      <c r="E141" s="1">
        <v>4</v>
      </c>
      <c r="F141" s="1" t="str">
        <v>BioLegend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>
        <v>100575</v>
      </c>
      <c r="B142" s="1" t="str">
        <v>Deoxyribonuclease I</v>
      </c>
      <c r="C142" s="1">
        <v>2</v>
      </c>
      <c r="D142" s="1" t="str">
        <v>Stock</v>
      </c>
      <c r="E142" s="1">
        <v>4</v>
      </c>
      <c r="F142" s="1" t="str">
        <v>MP Bio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T6280</v>
      </c>
      <c r="B143" s="1" t="str">
        <v xml:space="preserve"> Enzastaurin 170364-57-5 Spec 2 mg</v>
      </c>
      <c r="C143" s="1">
        <v>2</v>
      </c>
      <c r="D143" s="1" t="str">
        <v>RCB</v>
      </c>
      <c r="E143" s="1">
        <v>-20</v>
      </c>
      <c r="F143" s="1" t="str">
        <v>TARGETMOL</v>
      </c>
      <c r="G143" s="1" t="str">
        <v>Delhi</v>
      </c>
      <c r="H143" s="1" t="str">
        <v>Deepak/Priyanka Madam</v>
      </c>
      <c r="I143" s="1" t="str">
        <v>Local</v>
      </c>
    </row>
    <row r="144" spans="1:9" x14ac:dyDescent="0.25">
      <c r="A144" s="1" t="str">
        <v>A70-106P</v>
      </c>
      <c r="B144" s="1" t="str">
        <v>Horse IgG Heavy and Light Chain Antibody, HRP</v>
      </c>
      <c r="C144" s="1">
        <v>2</v>
      </c>
      <c r="D144" s="1" t="str">
        <v xml:space="preserve">Biogenuix </v>
      </c>
      <c r="E144" s="1">
        <v>4</v>
      </c>
      <c r="F144" s="1" t="str">
        <v>BETHYL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301058</v>
      </c>
      <c r="B145" s="1" t="str">
        <v>anti-human CD8a</v>
      </c>
      <c r="C145" s="1">
        <v>2</v>
      </c>
      <c r="D145" s="1" t="str">
        <v>NII</v>
      </c>
      <c r="E145" s="1">
        <v>4</v>
      </c>
      <c r="F145" s="1" t="str">
        <v>BioLegend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305628</v>
      </c>
      <c r="B146" s="1" t="str">
        <v>anti-human CD95 (Fas)</v>
      </c>
      <c r="C146" s="1">
        <v>2</v>
      </c>
      <c r="D146" s="1" t="str">
        <v>NII</v>
      </c>
      <c r="E146" s="1">
        <v>4</v>
      </c>
      <c r="F146" s="1" t="str">
        <v>BioLegend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328644</v>
      </c>
      <c r="B147" s="1" t="str">
        <v>anti-human CD107a (LAMP-1)</v>
      </c>
      <c r="C147" s="1">
        <v>2</v>
      </c>
      <c r="D147" s="1" t="str">
        <v>NII</v>
      </c>
      <c r="E147" s="1">
        <v>4</v>
      </c>
      <c r="F147" s="1" t="str">
        <v>BioLegend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329522</v>
      </c>
      <c r="B148" s="1" t="str">
        <v>anti-human CD244 (2B4)</v>
      </c>
      <c r="C148" s="1">
        <v>2</v>
      </c>
      <c r="D148" s="1" t="str">
        <v>NII</v>
      </c>
      <c r="E148" s="1">
        <v>4</v>
      </c>
      <c r="F148" s="1" t="str">
        <v>BioLegend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353214</v>
      </c>
      <c r="B149" s="1" t="str">
        <v>anti-human CD197 (CCR7)</v>
      </c>
      <c r="C149" s="1">
        <v>2</v>
      </c>
      <c r="D149" s="1" t="str">
        <v>NII</v>
      </c>
      <c r="E149" s="1">
        <v>4</v>
      </c>
      <c r="F149" s="1" t="str">
        <v>BioLegend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>
        <v>372221</v>
      </c>
      <c r="B150" s="1" t="str">
        <v>anti-human/mouse Granzyme B Recombinant</v>
      </c>
      <c r="C150" s="1">
        <v>2</v>
      </c>
      <c r="D150" s="1" t="str">
        <v>NII</v>
      </c>
      <c r="E150" s="1">
        <v>4</v>
      </c>
      <c r="F150" s="1" t="str">
        <v>BioLegend</v>
      </c>
      <c r="G150" s="1" t="str">
        <v>Delhi</v>
      </c>
      <c r="H150" s="1" t="str">
        <v>Priyanka Madam</v>
      </c>
      <c r="I150" s="1" t="str">
        <v>Local</v>
      </c>
    </row>
    <row r="151" spans="1:9" x14ac:dyDescent="0.25">
      <c r="A151" s="1">
        <v>423303</v>
      </c>
      <c r="B151" s="1" t="str">
        <v xml:space="preserve">Cell Activation Cocktail </v>
      </c>
      <c r="C151" s="1">
        <v>3</v>
      </c>
      <c r="D151" s="1" t="str">
        <v>AIIMS</v>
      </c>
      <c r="E151" s="1">
        <v>-20</v>
      </c>
      <c r="F151" s="1" t="str">
        <v>BioLegend</v>
      </c>
      <c r="G151" s="1" t="str">
        <v>Delhi</v>
      </c>
      <c r="H151" s="1" t="str">
        <v>Priyanka Madam</v>
      </c>
      <c r="I151" s="1" t="str">
        <v>Local</v>
      </c>
    </row>
    <row r="152" spans="1:9" x14ac:dyDescent="0.25">
      <c r="A152" s="1" t="str">
        <v>LSM 1077</v>
      </c>
      <c r="B152" s="1">
        <v>0</v>
      </c>
      <c r="C152" s="1">
        <v>3</v>
      </c>
      <c r="D152" s="1" t="str">
        <v>stock</v>
      </c>
      <c r="E152" s="1">
        <v>4</v>
      </c>
      <c r="F152" s="1" t="str">
        <v>Genexis Biotech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VS15T91</v>
      </c>
      <c r="B153" s="1" t="str">
        <v>VivaSpin Turbo 15 3000 MWCO</v>
      </c>
      <c r="C153" s="1">
        <v>3</v>
      </c>
      <c r="D153" s="1" t="str">
        <v>Stock</v>
      </c>
      <c r="E153" s="1" t="str">
        <v>RT</v>
      </c>
      <c r="F153" s="1" t="str">
        <v>Sartorius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421101</v>
      </c>
      <c r="B154" s="1" t="str">
        <v>TMB substrate set  110mlx2</v>
      </c>
      <c r="C154" s="1">
        <v>3</v>
      </c>
      <c r="D154" s="1" t="str">
        <v>Stock</v>
      </c>
      <c r="E154" s="1">
        <v>4</v>
      </c>
      <c r="F154" s="1" t="str">
        <v>BioLegend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B-002000-UB-100</v>
      </c>
      <c r="B155" s="1" t="str">
        <v>5X siRNA Buffer  100ml</v>
      </c>
      <c r="C155" s="1">
        <v>3</v>
      </c>
      <c r="D155" s="1" t="str">
        <v>Stock</v>
      </c>
      <c r="E155" s="1">
        <v>4</v>
      </c>
      <c r="F155" s="1" t="str">
        <v>DHARMACON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T-2001-02</v>
      </c>
      <c r="B156" s="1" t="str">
        <v>DharmaFECT 1 Transfection Reagent  0.75 mL</v>
      </c>
      <c r="C156" s="1">
        <v>3</v>
      </c>
      <c r="D156" s="1" t="str">
        <v>Stock</v>
      </c>
      <c r="E156" s="1">
        <v>4</v>
      </c>
      <c r="F156" s="1" t="str">
        <v>DHARMACON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T-2001-03</v>
      </c>
      <c r="B157" s="1" t="str">
        <v>DharmaFECT 1 Transfection Reagent  1.5ml</v>
      </c>
      <c r="C157" s="1">
        <v>3</v>
      </c>
      <c r="D157" s="1" t="str">
        <v>Stock</v>
      </c>
      <c r="E157" s="1">
        <v>4</v>
      </c>
      <c r="F157" s="1" t="str">
        <v>DHARMACON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VS04T01</v>
      </c>
      <c r="B158" s="1" t="str">
        <v>VicaSpin Turbo 4 10000 MWCO</v>
      </c>
      <c r="C158" s="1">
        <v>4</v>
      </c>
      <c r="D158" s="1" t="str">
        <v>Stock</v>
      </c>
      <c r="E158" s="1" t="str">
        <v>RT</v>
      </c>
      <c r="F158" s="1" t="str">
        <v>Sartorius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VS15T21</v>
      </c>
      <c r="B159" s="1" t="str">
        <v>Vivaspin® Turbo 15 Centrifugal Concentrator Polyethersulfone, 12 pc</v>
      </c>
      <c r="C159" s="1">
        <v>4</v>
      </c>
      <c r="D159" s="1" t="str">
        <v>Stock</v>
      </c>
      <c r="E159" s="1" t="str">
        <v>RT</v>
      </c>
      <c r="F159" s="1" t="str">
        <v>Sartorius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193982</v>
      </c>
      <c r="B160" s="1" t="str">
        <v>Acrylamide, Molecular Biology Reagent 1 KG</v>
      </c>
      <c r="C160" s="1">
        <v>4</v>
      </c>
      <c r="D160" s="1" t="str">
        <v>Stock</v>
      </c>
      <c r="E160" s="1" t="str">
        <v>RT</v>
      </c>
      <c r="F160" s="1" t="str">
        <v>Mp Bio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41003</v>
      </c>
      <c r="B161" s="1" t="str">
        <v>GelRed® Nucleic Acid Stain, 10,000X in water (trial size): (0.1mL)</v>
      </c>
      <c r="C161" s="1">
        <v>4</v>
      </c>
      <c r="D161" s="1" t="str">
        <v>Stock</v>
      </c>
      <c r="E161" s="1" t="str">
        <v>RT</v>
      </c>
      <c r="F161" s="1" t="str">
        <v>Biotium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300424</v>
      </c>
      <c r="B162" s="1" t="str">
        <v>anti-human CD3</v>
      </c>
      <c r="C162" s="1">
        <v>4</v>
      </c>
      <c r="D162" s="1" t="str">
        <v>NII</v>
      </c>
      <c r="E162" s="1">
        <v>4</v>
      </c>
      <c r="F162" s="1" t="str">
        <v>BioLegend</v>
      </c>
      <c r="G162" s="1" t="str">
        <v>Delhi</v>
      </c>
      <c r="H162" s="1" t="str">
        <v>Priyanka Madam</v>
      </c>
      <c r="I162" s="1" t="str">
        <v>Local</v>
      </c>
    </row>
    <row r="163" spans="1:9" x14ac:dyDescent="0.25">
      <c r="A163" s="1">
        <v>741100</v>
      </c>
      <c r="B163" s="1" t="str">
        <v>Human IL-2 Capture Bead A8, 14X</v>
      </c>
      <c r="C163" s="1">
        <v>4</v>
      </c>
      <c r="D163" s="1" t="str">
        <v>IKESIA</v>
      </c>
      <c r="E163" s="1">
        <v>4</v>
      </c>
      <c r="F163" s="1" t="str">
        <v>BioLegend</v>
      </c>
      <c r="G163" s="1" t="str">
        <v>Banglore</v>
      </c>
      <c r="H163" s="1" t="str">
        <v>Hold</v>
      </c>
      <c r="I163" s="1" t="str">
        <v>OutStation</v>
      </c>
    </row>
    <row r="164" spans="1:9" x14ac:dyDescent="0.25">
      <c r="A164" s="45">
        <v>741116</v>
      </c>
      <c r="B164" s="45" t="str">
        <v>Human IL-5 Capture Bead A6, 14X</v>
      </c>
      <c r="C164" s="45">
        <v>4</v>
      </c>
      <c r="D164" s="45" t="str">
        <v>IKESIA</v>
      </c>
      <c r="E164" s="45">
        <v>4</v>
      </c>
      <c r="F164" s="45" t="str">
        <v>BioLegend</v>
      </c>
      <c r="G164" s="45" t="str">
        <v>Banglore</v>
      </c>
      <c r="H164" t="str">
        <v>Hold</v>
      </c>
      <c r="I164" t="str">
        <v>OutStation</v>
      </c>
    </row>
    <row r="165" spans="1:9" x14ac:dyDescent="0.25">
      <c r="A165" s="1">
        <v>741104</v>
      </c>
      <c r="B165" s="1" t="str">
        <v>Human CXCL8 (IL-8) Capture Bead B4, 14X</v>
      </c>
      <c r="C165" s="1">
        <v>4</v>
      </c>
      <c r="D165" s="1" t="str">
        <v>IKESIA</v>
      </c>
      <c r="E165" s="1">
        <v>4</v>
      </c>
      <c r="F165" s="1" t="str">
        <v>BioLegend</v>
      </c>
      <c r="G165" s="1" t="str">
        <v>Banglore</v>
      </c>
      <c r="H165" t="str">
        <v>Hold</v>
      </c>
      <c r="I165" t="str">
        <v>OutStation</v>
      </c>
    </row>
    <row r="166" spans="1:9" x14ac:dyDescent="0.25">
      <c r="A166" s="1">
        <v>741108</v>
      </c>
      <c r="B166" s="1" t="str">
        <v>Human IL-10 Capture Bead B9, 14X</v>
      </c>
      <c r="C166" s="1">
        <v>4</v>
      </c>
      <c r="D166" s="1" t="str">
        <v>IKESIA</v>
      </c>
      <c r="E166" s="1">
        <v>4</v>
      </c>
      <c r="F166" s="1" t="str">
        <v>BioLegend</v>
      </c>
      <c r="G166" s="1" t="str">
        <v>Banglore</v>
      </c>
      <c r="H166" t="str">
        <v>Hold</v>
      </c>
      <c r="I166" t="str">
        <v>OutStation</v>
      </c>
    </row>
    <row r="167" spans="1:9" x14ac:dyDescent="0.25">
      <c r="A167" s="1">
        <v>741101</v>
      </c>
      <c r="B167" s="1" t="str">
        <v>Human IFN-γ Capture Bead A10, 14X</v>
      </c>
      <c r="C167" s="1">
        <v>4</v>
      </c>
      <c r="D167" s="1" t="str">
        <v>IKESIA</v>
      </c>
      <c r="E167" s="1">
        <v>4</v>
      </c>
      <c r="F167" s="1" t="str">
        <v>BioLegend</v>
      </c>
      <c r="G167" s="1" t="str">
        <v>Banglore</v>
      </c>
      <c r="H167" t="str">
        <v>Hold</v>
      </c>
      <c r="I167" t="str">
        <v>OutStation</v>
      </c>
    </row>
    <row r="168" spans="1:9" x14ac:dyDescent="0.25">
      <c r="A168" s="1">
        <v>741105</v>
      </c>
      <c r="B168" s="1" t="str">
        <v>Human TNF-α Capture Bead B5, 14X</v>
      </c>
      <c r="C168" s="1">
        <v>4</v>
      </c>
      <c r="D168" s="1" t="str">
        <v>IKESIA</v>
      </c>
      <c r="E168" s="1">
        <v>4</v>
      </c>
      <c r="F168" s="1" t="str">
        <v>BioLegend</v>
      </c>
      <c r="G168" s="1" t="str">
        <v>Banglore</v>
      </c>
      <c r="H168" t="str">
        <v>Hold</v>
      </c>
      <c r="I168" t="str">
        <v>OutStation</v>
      </c>
    </row>
    <row r="169" spans="1:9" x14ac:dyDescent="0.25">
      <c r="A169" s="1">
        <v>741120</v>
      </c>
      <c r="B169" s="1" t="str">
        <v>Human IL-17A Capture Bead B3, 14X</v>
      </c>
      <c r="C169" s="1">
        <v>4</v>
      </c>
      <c r="D169" s="1" t="str">
        <v>IKESIA</v>
      </c>
      <c r="E169" s="1">
        <v>4</v>
      </c>
      <c r="F169" s="1" t="str">
        <v>BioLegend</v>
      </c>
      <c r="G169" s="1" t="str">
        <v>Banglore</v>
      </c>
      <c r="H169" t="str">
        <v>Hold</v>
      </c>
      <c r="I169" t="str">
        <v>OutStation</v>
      </c>
    </row>
    <row r="170" spans="1:9" x14ac:dyDescent="0.25">
      <c r="A170" s="1">
        <v>741114</v>
      </c>
      <c r="B170" s="1" t="str">
        <v>Human GM-CSF Capture Bead A4, 14X</v>
      </c>
      <c r="C170" s="1">
        <v>4</v>
      </c>
      <c r="D170" s="1" t="str">
        <v>IKESIA</v>
      </c>
      <c r="E170" s="1">
        <v>4</v>
      </c>
      <c r="F170" s="1" t="str">
        <v>BioLegend</v>
      </c>
      <c r="G170" s="1" t="str">
        <v>Banglore</v>
      </c>
      <c r="H170" t="str">
        <v>Hold</v>
      </c>
      <c r="I170" t="str">
        <v>OutStation</v>
      </c>
    </row>
    <row r="171" spans="1:9" x14ac:dyDescent="0.25">
      <c r="A171" s="1">
        <v>741095</v>
      </c>
      <c r="B171" s="1" t="str">
        <v>COVID-19 Cytokine Storm Panel 1 &amp; 2 Standard</v>
      </c>
      <c r="C171" s="1">
        <v>4</v>
      </c>
      <c r="D171" s="1" t="str">
        <v>IKESIA</v>
      </c>
      <c r="E171" s="1">
        <v>4</v>
      </c>
      <c r="F171" s="1" t="str">
        <v>BioLegend</v>
      </c>
      <c r="G171" s="1" t="str">
        <v>Banglore</v>
      </c>
      <c r="H171" t="str">
        <v>Hold</v>
      </c>
      <c r="I171" t="str">
        <v>OutStation</v>
      </c>
    </row>
    <row r="172" spans="1:9" x14ac:dyDescent="0.25">
      <c r="A172" s="1">
        <v>741094</v>
      </c>
      <c r="B172" s="1" t="str">
        <v>COVID-19 Cytokine Storm Panel 1 &amp; 2 Detection Abs</v>
      </c>
      <c r="C172" s="1">
        <v>4</v>
      </c>
      <c r="D172" s="1" t="str">
        <v>IKESIA</v>
      </c>
      <c r="E172" s="1">
        <v>4</v>
      </c>
      <c r="F172" s="1" t="str">
        <v>BioLegend</v>
      </c>
      <c r="G172" s="1" t="str">
        <v>Banglore</v>
      </c>
      <c r="H172" t="str">
        <v>Hold</v>
      </c>
      <c r="I172" t="str">
        <v>OutStation</v>
      </c>
    </row>
    <row r="173" spans="1:9" x14ac:dyDescent="0.25">
      <c r="A173" s="1">
        <v>741110</v>
      </c>
      <c r="B173" s="1" t="str">
        <v>Buffer Set A2</v>
      </c>
      <c r="C173" s="1">
        <v>4</v>
      </c>
      <c r="D173" s="1" t="str">
        <v>IKESIA</v>
      </c>
      <c r="E173" s="1">
        <v>4</v>
      </c>
      <c r="F173" s="1" t="str">
        <v>BioLegend</v>
      </c>
      <c r="G173" s="1" t="str">
        <v>Banglore</v>
      </c>
      <c r="H173" t="str">
        <v>Hold</v>
      </c>
      <c r="I173" t="str">
        <v>OutStation</v>
      </c>
    </row>
    <row r="174" spans="1:9" x14ac:dyDescent="0.25">
      <c r="A174" s="1">
        <v>556002</v>
      </c>
      <c r="B174" s="1" t="str">
        <v xml:space="preserve">Recombinant Mouse IL-9 </v>
      </c>
      <c r="C174" s="1">
        <v>5</v>
      </c>
      <c r="D174" s="1" t="str">
        <v>Opening Stock</v>
      </c>
      <c r="E174" s="1">
        <v>-20</v>
      </c>
      <c r="F174" s="1" t="str">
        <v>BioLegend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HBM-EXP-B2.5</v>
      </c>
      <c r="B175" s="1" t="str">
        <v>Test-Exosomes one step isolation from plasma and serum 2.5ml</v>
      </c>
      <c r="C175" s="1">
        <v>5</v>
      </c>
      <c r="D175" s="1" t="str">
        <v>Sample (PM)</v>
      </c>
      <c r="E175" s="1">
        <v>4</v>
      </c>
      <c r="F175" s="1" t="str">
        <v>Hansa Biomed</v>
      </c>
      <c r="G175" s="1" t="str">
        <v>delhi</v>
      </c>
      <c r="H175" t="str">
        <v>Priyanka Madam</v>
      </c>
      <c r="I175" t="str">
        <v>Local</v>
      </c>
    </row>
    <row r="176" spans="1:9" x14ac:dyDescent="0.25">
      <c r="A176" s="1">
        <v>626812</v>
      </c>
      <c r="B176" s="1" t="str">
        <v>Alexa Fluor® 488 anti-c-Myc Antibody  100µg</v>
      </c>
      <c r="C176" s="1">
        <v>5</v>
      </c>
      <c r="D176" s="1" t="str">
        <v>AURIGINE ONCO</v>
      </c>
      <c r="E176" s="1">
        <v>4</v>
      </c>
      <c r="F176" s="1" t="str">
        <v>BioLegend</v>
      </c>
      <c r="G176" s="1" t="str">
        <v>Banglore</v>
      </c>
      <c r="H176" t="str">
        <v>Stock</v>
      </c>
      <c r="I176" t="str">
        <v>OutStation</v>
      </c>
    </row>
    <row r="177" spans="1:9" x14ac:dyDescent="0.25">
      <c r="A177" s="1" t="str">
        <v>B-003000-WB-100</v>
      </c>
      <c r="B177" s="1" t="str">
        <v>Molecular Grade RNase-free water  100ml</v>
      </c>
      <c r="C177" s="1">
        <v>5</v>
      </c>
      <c r="D177" s="1" t="str">
        <v>Stock</v>
      </c>
      <c r="E177" s="1">
        <v>4</v>
      </c>
      <c r="F177" s="1" t="str">
        <v>DHARMACON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 t="str">
        <v>D-001810-10-05</v>
      </c>
      <c r="B178" s="1" t="str">
        <v>ON-TARGETplus Non-targeting Pool  5nmol</v>
      </c>
      <c r="C178" s="1">
        <v>5</v>
      </c>
      <c r="D178" s="1" t="str">
        <v>Stock</v>
      </c>
      <c r="E178" s="1">
        <v>-20</v>
      </c>
      <c r="F178" s="1" t="str">
        <v>DHARMACON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6552050</v>
      </c>
      <c r="B179" s="1" t="str">
        <v xml:space="preserve">SPINeasy DNA Kit for Blood  </v>
      </c>
      <c r="C179" s="1">
        <v>6</v>
      </c>
      <c r="D179" s="1" t="str">
        <v>Stock</v>
      </c>
      <c r="E179" s="1" t="str">
        <v>RT</v>
      </c>
      <c r="F179" s="1" t="str">
        <v>Mp Bio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421403</v>
      </c>
      <c r="B180" s="1" t="str">
        <v>FOXP3 Fix/Perm Buffer Set</v>
      </c>
      <c r="C180" s="1">
        <v>7</v>
      </c>
      <c r="D180" s="1" t="str">
        <v>Opening Stock</v>
      </c>
      <c r="E180" s="1">
        <v>4</v>
      </c>
      <c r="F180" s="1" t="str">
        <v>BioLegend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25021.5</v>
      </c>
      <c r="B181" s="1" t="str">
        <v>i-Taq (W/O dNTP) DNA Polymerase</v>
      </c>
      <c r="C181" s="1">
        <v>7</v>
      </c>
      <c r="D181" s="1" t="str">
        <v>stock</v>
      </c>
      <c r="E181" s="1">
        <v>-20</v>
      </c>
      <c r="F181" s="1" t="str">
        <v>Intron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 t="str">
        <v>092913726</v>
      </c>
      <c r="B182" s="1" t="str">
        <v>Adult Bovine Serum, Sterile Filtered, New Zealand Origin 1kg (970ML)</v>
      </c>
      <c r="C182" s="1">
        <v>7</v>
      </c>
      <c r="D182" s="1" t="str">
        <v>Stock</v>
      </c>
      <c r="E182" s="1">
        <v>-20</v>
      </c>
      <c r="F182" s="1" t="str">
        <v>MP Bio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>
        <v>16533</v>
      </c>
      <c r="B183" s="1" t="str">
        <v>MiniSart High Flow 0.45 µm</v>
      </c>
      <c r="C183" s="1">
        <v>9</v>
      </c>
      <c r="D183" s="1" t="str">
        <v>Stock</v>
      </c>
      <c r="E183" s="1" t="str">
        <v>RT</v>
      </c>
      <c r="F183" s="1" t="str">
        <v>Sartorius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>
        <v>25021.5</v>
      </c>
      <c r="B184" s="1" t="str">
        <v>i-Taq (W/O dNTP) DNA Polymerase</v>
      </c>
      <c r="C184" s="1">
        <v>10</v>
      </c>
      <c r="D184" s="1" t="str">
        <v>STOCK</v>
      </c>
      <c r="E184" s="1">
        <v>-20</v>
      </c>
      <c r="F184" s="1" t="str">
        <v>Intron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 t="str">
        <v>092913726</v>
      </c>
      <c r="B185" s="1" t="str">
        <v>Adult Bovine Serum, Sterile Filtered, New Zealand Origin 1kg (970ML)</v>
      </c>
      <c r="C185" s="1">
        <v>10</v>
      </c>
      <c r="D185" s="1" t="str">
        <v>Stock</v>
      </c>
      <c r="E185" s="1">
        <v>-20</v>
      </c>
      <c r="F185" s="1" t="str">
        <v>Mp Bio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16532</v>
      </c>
      <c r="B186" s="1" t="str">
        <v>MiniSart High Flow 0.22 µm</v>
      </c>
      <c r="C186" s="1">
        <v>15</v>
      </c>
      <c r="D186" s="1" t="str">
        <v>Stock</v>
      </c>
      <c r="E186" s="1" t="str">
        <v>RT</v>
      </c>
      <c r="F186" s="1" t="str">
        <v>Sartorius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>
        <v>16532</v>
      </c>
      <c r="B187" s="1" t="str">
        <v>MiniSart High Flow 0.22 µm</v>
      </c>
      <c r="C187" s="1">
        <v>18</v>
      </c>
      <c r="D187" s="1" t="str">
        <v>Stock</v>
      </c>
      <c r="E187" s="1" t="str">
        <v>RT</v>
      </c>
      <c r="F187" s="1" t="str">
        <v>Sartorius</v>
      </c>
      <c r="G187" s="1" t="str">
        <v>STOCK</v>
      </c>
      <c r="H187" t="str">
        <v>Stock</v>
      </c>
      <c r="I187" t="str">
        <v>STOCK</v>
      </c>
    </row>
    <row r="188" spans="1:9" x14ac:dyDescent="0.25">
      <c r="A188" s="1">
        <v>16532</v>
      </c>
      <c r="B188" s="1" t="str">
        <v>MiniSart High Flow 0.22 µm</v>
      </c>
      <c r="C188" s="1">
        <v>21</v>
      </c>
      <c r="D188" s="1" t="str">
        <v>OPENING STOCK</v>
      </c>
      <c r="E188" s="1" t="str">
        <v>RT</v>
      </c>
      <c r="F188" s="1" t="str">
        <v>Sartorius</v>
      </c>
      <c r="G188" s="1" t="str">
        <v>STOCK</v>
      </c>
      <c r="H188" t="str">
        <v>Stock</v>
      </c>
      <c r="I188" t="str">
        <v>STOCK</v>
      </c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5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Wednesday (22-10-25)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Wednesday (22-10-25)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Wednesday (22-10-25)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4</v>
      </c>
      <c r="H3459">
        <v>0</v>
      </c>
      <c r="I3459">
        <v>4</v>
      </c>
      <c r="J3459" t="str">
        <v>Banglore</v>
      </c>
      <c r="K3459" t="str">
        <v>Hold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4</v>
      </c>
      <c r="H3460">
        <v>0</v>
      </c>
      <c r="I3460">
        <v>4</v>
      </c>
      <c r="J3460" t="str">
        <v>Banglore</v>
      </c>
      <c r="K3460" t="str">
        <v>Hold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4</v>
      </c>
      <c r="H3461">
        <v>0</v>
      </c>
      <c r="I3461">
        <v>4</v>
      </c>
      <c r="J3461" t="str">
        <v>Banglore</v>
      </c>
      <c r="K3461" t="str">
        <v>Hold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4</v>
      </c>
      <c r="H3462">
        <v>0</v>
      </c>
      <c r="I3462">
        <v>4</v>
      </c>
      <c r="J3462" t="str">
        <v>Banglore</v>
      </c>
      <c r="K3462" t="str">
        <v>Hold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4</v>
      </c>
      <c r="H3463">
        <v>0</v>
      </c>
      <c r="I3463">
        <v>4</v>
      </c>
      <c r="J3463" t="str">
        <v>Banglore</v>
      </c>
      <c r="K3463" t="str">
        <v>Hold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4</v>
      </c>
      <c r="H3464">
        <v>0</v>
      </c>
      <c r="I3464">
        <v>4</v>
      </c>
      <c r="J3464" t="str">
        <v>Banglore</v>
      </c>
      <c r="K3464" t="str">
        <v>Hold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4</v>
      </c>
      <c r="H3465">
        <v>0</v>
      </c>
      <c r="I3465">
        <v>4</v>
      </c>
      <c r="J3465" t="str">
        <v>Banglore</v>
      </c>
      <c r="K3465" t="str">
        <v>Hold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4</v>
      </c>
      <c r="H3466">
        <v>0</v>
      </c>
      <c r="I3466">
        <v>4</v>
      </c>
      <c r="J3466" t="str">
        <v>Banglore</v>
      </c>
      <c r="K3466" t="str">
        <v>Hold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4</v>
      </c>
      <c r="H3467">
        <v>0</v>
      </c>
      <c r="I3467">
        <v>4</v>
      </c>
      <c r="J3467" t="str">
        <v>Banglore</v>
      </c>
      <c r="K3467" t="str">
        <v>Hold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4</v>
      </c>
      <c r="H3468">
        <v>0</v>
      </c>
      <c r="I3468">
        <v>4</v>
      </c>
      <c r="J3468" t="str">
        <v>Banglore</v>
      </c>
      <c r="K3468" t="str">
        <v>Hold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4</v>
      </c>
      <c r="H3469">
        <v>0</v>
      </c>
      <c r="I3469">
        <v>4</v>
      </c>
      <c r="J3469" t="str">
        <v>Banglore</v>
      </c>
      <c r="K3469" t="str">
        <v>Hold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0</v>
      </c>
      <c r="I3489">
        <v>1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Wednesday (22-10-25)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 t="str">
        <v>Not Received yet</v>
      </c>
      <c r="F3491">
        <v>100201</v>
      </c>
      <c r="G3491">
        <v>1</v>
      </c>
      <c r="H3491">
        <v>1</v>
      </c>
      <c r="I3491">
        <v>0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 t="str">
        <v>Not Received yet</v>
      </c>
      <c r="F3492">
        <v>100328</v>
      </c>
      <c r="G3492">
        <v>1</v>
      </c>
      <c r="H3492">
        <v>1</v>
      </c>
      <c r="I3492">
        <v>0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 t="str">
        <v>Not Received yet</v>
      </c>
      <c r="F3493">
        <v>100336</v>
      </c>
      <c r="G3493">
        <v>2</v>
      </c>
      <c r="H3493">
        <v>2</v>
      </c>
      <c r="I3493">
        <v>0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 t="str">
        <v>Not Received yet</v>
      </c>
      <c r="F3494">
        <v>100512</v>
      </c>
      <c r="G3494">
        <v>1</v>
      </c>
      <c r="H3494">
        <v>1</v>
      </c>
      <c r="I3494">
        <v>0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 t="str">
        <v>Not Received yet</v>
      </c>
      <c r="F3495">
        <v>100712</v>
      </c>
      <c r="G3495">
        <v>2</v>
      </c>
      <c r="H3495">
        <v>2</v>
      </c>
      <c r="I3495">
        <v>0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 t="str">
        <v>Not Received yet</v>
      </c>
      <c r="F3496">
        <v>101320</v>
      </c>
      <c r="G3496">
        <v>1</v>
      </c>
      <c r="H3496">
        <v>1</v>
      </c>
      <c r="I3496">
        <v>0</v>
      </c>
      <c r="J3496" t="str">
        <v>Pune</v>
      </c>
      <c r="K3496" t="str">
        <v>Wednesday (22-10-25)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 t="str">
        <v>Not Received yet</v>
      </c>
      <c r="F3497">
        <v>102008</v>
      </c>
      <c r="G3497">
        <v>1</v>
      </c>
      <c r="H3497">
        <v>1</v>
      </c>
      <c r="I3497">
        <v>0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 t="str">
        <v>Not Received yet</v>
      </c>
      <c r="F3498">
        <v>102116</v>
      </c>
      <c r="G3498">
        <v>1</v>
      </c>
      <c r="H3498">
        <v>1</v>
      </c>
      <c r="I3498">
        <v>0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 t="str">
        <v>Not Received yet</v>
      </c>
      <c r="F3499">
        <v>103008</v>
      </c>
      <c r="G3499">
        <v>1</v>
      </c>
      <c r="H3499">
        <v>1</v>
      </c>
      <c r="I3499">
        <v>0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 t="str">
        <v>Not Received yet</v>
      </c>
      <c r="F3500">
        <v>103107</v>
      </c>
      <c r="G3500">
        <v>4</v>
      </c>
      <c r="H3500">
        <v>4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 t="str">
        <v>Not Received yet</v>
      </c>
      <c r="F3501">
        <v>103134</v>
      </c>
      <c r="G3501">
        <v>2</v>
      </c>
      <c r="H3501">
        <v>2</v>
      </c>
      <c r="I3501">
        <v>0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 t="str">
        <v>Not Received yet</v>
      </c>
      <c r="F3502">
        <v>104426</v>
      </c>
      <c r="G3502">
        <v>2</v>
      </c>
      <c r="H3502">
        <v>2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 t="str">
        <v>Not Received yet</v>
      </c>
      <c r="F3503">
        <v>104512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 t="str">
        <v>Not Received yet</v>
      </c>
      <c r="F3504">
        <v>105006</v>
      </c>
      <c r="G3504">
        <v>1</v>
      </c>
      <c r="H3504">
        <v>1</v>
      </c>
      <c r="I3504">
        <v>0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 t="str">
        <v>Not Received yet</v>
      </c>
      <c r="F3505">
        <v>105814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 t="str">
        <v>Not Received yet</v>
      </c>
      <c r="F3506">
        <v>107641</v>
      </c>
      <c r="G3506">
        <v>2</v>
      </c>
      <c r="H3506">
        <v>2</v>
      </c>
      <c r="I3506">
        <v>0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 t="str">
        <v>Not Received yet</v>
      </c>
      <c r="F3507">
        <v>115555</v>
      </c>
      <c r="G3507">
        <v>2</v>
      </c>
      <c r="H3507">
        <v>2</v>
      </c>
      <c r="I3507">
        <v>0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 t="str">
        <v>Not Received yet</v>
      </c>
      <c r="F3508">
        <v>116008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 t="str">
        <v>Not Received yet</v>
      </c>
      <c r="F3509">
        <v>118220</v>
      </c>
      <c r="G3509">
        <v>1</v>
      </c>
      <c r="H3509">
        <v>1</v>
      </c>
      <c r="I3509">
        <v>0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 t="str">
        <v>Not Received yet</v>
      </c>
      <c r="F3510">
        <v>119703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 t="str">
        <v>Not Received yet</v>
      </c>
      <c r="F3511">
        <v>120205</v>
      </c>
      <c r="G3511">
        <v>1</v>
      </c>
      <c r="H3511">
        <v>1</v>
      </c>
      <c r="I3511">
        <v>0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 t="str">
        <v>Not Received yet</v>
      </c>
      <c r="F3512">
        <v>123114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 t="str">
        <v>Not Received yet</v>
      </c>
      <c r="F3513">
        <v>123173</v>
      </c>
      <c r="G3513">
        <v>1</v>
      </c>
      <c r="H3513">
        <v>1</v>
      </c>
      <c r="I3513">
        <v>0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 t="str">
        <v>Not Received yet</v>
      </c>
      <c r="F3514">
        <v>125224</v>
      </c>
      <c r="G3514">
        <v>1</v>
      </c>
      <c r="H3514">
        <v>1</v>
      </c>
      <c r="I3514">
        <v>0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 t="str">
        <v>Not Received yet</v>
      </c>
      <c r="F3515">
        <v>127605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 t="str">
        <v>Not Received yet</v>
      </c>
      <c r="F3516">
        <v>135010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 t="str">
        <v>Not Received yet</v>
      </c>
      <c r="F3517">
        <v>135213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 t="str">
        <v>Not Received yet</v>
      </c>
      <c r="F3518">
        <v>141409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 t="str">
        <v>Not Received yet</v>
      </c>
      <c r="F3519">
        <v>141732</v>
      </c>
      <c r="G3519">
        <v>1</v>
      </c>
      <c r="H3519">
        <v>1</v>
      </c>
      <c r="I3519">
        <v>0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 t="str">
        <v>Not Received yet</v>
      </c>
      <c r="F3520">
        <v>145513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 t="str">
        <v>Not Received yet</v>
      </c>
      <c r="F3521">
        <v>149303</v>
      </c>
      <c r="G3521">
        <v>1</v>
      </c>
      <c r="H3521">
        <v>1</v>
      </c>
      <c r="I3521">
        <v>0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 t="str">
        <v>Not Received yet</v>
      </c>
      <c r="F3522">
        <v>155505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 t="str">
        <v>Not Received yet</v>
      </c>
      <c r="F3523">
        <v>156604</v>
      </c>
      <c r="G3523">
        <v>3</v>
      </c>
      <c r="H3523">
        <v>3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 t="str">
        <v>Not Received yet</v>
      </c>
      <c r="F3524">
        <v>156604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 t="str">
        <v>Not Received yet</v>
      </c>
      <c r="F3525">
        <v>300306</v>
      </c>
      <c r="G3525">
        <v>2</v>
      </c>
      <c r="H3525">
        <v>2</v>
      </c>
      <c r="I3525">
        <v>0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 t="str">
        <v>Not Received yet</v>
      </c>
      <c r="F3526">
        <v>300310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 t="str">
        <v>Not Received yet</v>
      </c>
      <c r="F3527">
        <v>301028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 t="str">
        <v>Not Received yet</v>
      </c>
      <c r="F3528">
        <v>301305</v>
      </c>
      <c r="G3528">
        <v>1</v>
      </c>
      <c r="H3528">
        <v>1</v>
      </c>
      <c r="I3528">
        <v>0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 t="str">
        <v>Not Received yet</v>
      </c>
      <c r="F3529">
        <v>301836</v>
      </c>
      <c r="G3529">
        <v>2</v>
      </c>
      <c r="H3529">
        <v>2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 t="str">
        <v>Not Received yet</v>
      </c>
      <c r="F3530">
        <v>302008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 t="str">
        <v>Not Received yet</v>
      </c>
      <c r="F3531">
        <v>302212</v>
      </c>
      <c r="G3531">
        <v>1</v>
      </c>
      <c r="H3531">
        <v>1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 t="str">
        <v>Not Received yet</v>
      </c>
      <c r="F3532">
        <v>302216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 t="str">
        <v>Not Received yet</v>
      </c>
      <c r="F3533">
        <v>302902</v>
      </c>
      <c r="G3533">
        <v>1</v>
      </c>
      <c r="H3533">
        <v>1</v>
      </c>
      <c r="I3533">
        <v>0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 t="str">
        <v>Not Received yet</v>
      </c>
      <c r="F3534">
        <v>304014</v>
      </c>
      <c r="G3534">
        <v>2</v>
      </c>
      <c r="H3534">
        <v>2</v>
      </c>
      <c r="I3534">
        <v>0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 t="str">
        <v>Not Received yet</v>
      </c>
      <c r="F3535">
        <v>305034</v>
      </c>
      <c r="G3535">
        <v>1</v>
      </c>
      <c r="H3535">
        <v>1</v>
      </c>
      <c r="I3535">
        <v>0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 t="str">
        <v>Not Received yet</v>
      </c>
      <c r="F3536">
        <v>305413</v>
      </c>
      <c r="G3536">
        <v>1</v>
      </c>
      <c r="H3536">
        <v>1</v>
      </c>
      <c r="I3536">
        <v>0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 t="str">
        <v>Not Received yet</v>
      </c>
      <c r="F3537">
        <v>310910</v>
      </c>
      <c r="G3537">
        <v>5</v>
      </c>
      <c r="H3537">
        <v>5</v>
      </c>
      <c r="I3537">
        <v>0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 t="str">
        <v>Not Received yet</v>
      </c>
      <c r="F3538">
        <v>312206</v>
      </c>
      <c r="G3538">
        <v>1</v>
      </c>
      <c r="H3538">
        <v>1</v>
      </c>
      <c r="I3538">
        <v>0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 t="str">
        <v>Not Received yet</v>
      </c>
      <c r="F3539">
        <v>317302</v>
      </c>
      <c r="G3539">
        <v>1</v>
      </c>
      <c r="H3539">
        <v>1</v>
      </c>
      <c r="I3539">
        <v>0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 t="str">
        <v>Not Received yet</v>
      </c>
      <c r="F3540">
        <v>317318</v>
      </c>
      <c r="G3540">
        <v>1</v>
      </c>
      <c r="H3540">
        <v>1</v>
      </c>
      <c r="I3540">
        <v>0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 t="str">
        <v>Not Received yet</v>
      </c>
      <c r="F3541">
        <v>317408</v>
      </c>
      <c r="G3541">
        <v>1</v>
      </c>
      <c r="H3541">
        <v>1</v>
      </c>
      <c r="I3541">
        <v>0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 t="str">
        <v>Not Received yet</v>
      </c>
      <c r="F3542">
        <v>317434</v>
      </c>
      <c r="G3542">
        <v>1</v>
      </c>
      <c r="H3542">
        <v>1</v>
      </c>
      <c r="I3542">
        <v>0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 t="str">
        <v>Not Received yet</v>
      </c>
      <c r="F3543">
        <v>318340</v>
      </c>
      <c r="G3543">
        <v>2</v>
      </c>
      <c r="H3543">
        <v>2</v>
      </c>
      <c r="I3543">
        <v>0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 t="str">
        <v>Not Received yet</v>
      </c>
      <c r="F3544">
        <v>333810</v>
      </c>
      <c r="G3544">
        <v>30</v>
      </c>
      <c r="H3544">
        <v>30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 t="str">
        <v>Not Received yet</v>
      </c>
      <c r="F3545">
        <v>333904</v>
      </c>
      <c r="G3545">
        <v>1</v>
      </c>
      <c r="H3545">
        <v>1</v>
      </c>
      <c r="I3545">
        <v>0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 t="str">
        <v>Not Received yet</v>
      </c>
      <c r="F3546">
        <v>337416</v>
      </c>
      <c r="G3546">
        <v>1</v>
      </c>
      <c r="H3546">
        <v>1</v>
      </c>
      <c r="I3546">
        <v>0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 t="str">
        <v>Not Received yet</v>
      </c>
      <c r="F3547">
        <v>337614</v>
      </c>
      <c r="G3547">
        <v>1</v>
      </c>
      <c r="H3547">
        <v>1</v>
      </c>
      <c r="I3547">
        <v>0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 t="str">
        <v>Not Received yet</v>
      </c>
      <c r="F3548">
        <v>343512</v>
      </c>
      <c r="G3548">
        <v>1</v>
      </c>
      <c r="H3548">
        <v>1</v>
      </c>
      <c r="I3548">
        <v>0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 t="str">
        <v>Not Received yet</v>
      </c>
      <c r="F3549">
        <v>343614</v>
      </c>
      <c r="G3549">
        <v>1</v>
      </c>
      <c r="H3549">
        <v>1</v>
      </c>
      <c r="I3549">
        <v>0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 t="str">
        <v>Not Received yet</v>
      </c>
      <c r="F3550">
        <v>344606</v>
      </c>
      <c r="G3550">
        <v>10</v>
      </c>
      <c r="H3550">
        <v>10</v>
      </c>
      <c r="I3550">
        <v>0</v>
      </c>
      <c r="J3550" t="str">
        <v>Banglore</v>
      </c>
      <c r="K3550" t="str">
        <v>Wednesday (22-10-25)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 t="str">
        <v>Not Received yet</v>
      </c>
      <c r="F3551">
        <v>344712</v>
      </c>
      <c r="G3551">
        <v>10</v>
      </c>
      <c r="H3551">
        <v>10</v>
      </c>
      <c r="I3551">
        <v>0</v>
      </c>
      <c r="J3551" t="str">
        <v>Banglore</v>
      </c>
      <c r="K3551" t="str">
        <v>Wednesday (22-10-25)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 t="str">
        <v>Not Received yet</v>
      </c>
      <c r="F3552">
        <v>348232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 t="str">
        <v>Not Received yet</v>
      </c>
      <c r="F3553">
        <v>350214</v>
      </c>
      <c r="G3553">
        <v>1</v>
      </c>
      <c r="H3553">
        <v>1</v>
      </c>
      <c r="I3553">
        <v>0</v>
      </c>
      <c r="J3553" t="str">
        <v>Mumbai</v>
      </c>
      <c r="K3553" t="str">
        <v>Wednesday (22-10-25)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 t="str">
        <v>Not Received yet</v>
      </c>
      <c r="F3554">
        <v>354108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 t="str">
        <v>Not Received yet</v>
      </c>
      <c r="F3555">
        <v>358510</v>
      </c>
      <c r="G3555">
        <v>1</v>
      </c>
      <c r="H3555">
        <v>1</v>
      </c>
      <c r="I3555">
        <v>0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 t="str">
        <v>Not Received yet</v>
      </c>
      <c r="F3556">
        <v>362526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 t="str">
        <v>Not Received yet</v>
      </c>
      <c r="F3557">
        <v>367144</v>
      </c>
      <c r="G3557">
        <v>40</v>
      </c>
      <c r="H3557">
        <v>40</v>
      </c>
      <c r="I3557">
        <v>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 t="str">
        <v>Not Received yet</v>
      </c>
      <c r="F3558">
        <v>367164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 t="str">
        <v>Not Received yet</v>
      </c>
      <c r="F3559">
        <v>369332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 t="str">
        <v>Not Received yet</v>
      </c>
      <c r="F3560">
        <v>369703</v>
      </c>
      <c r="G3560">
        <v>1</v>
      </c>
      <c r="H3560">
        <v>1</v>
      </c>
      <c r="I3560">
        <v>0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 t="str">
        <v>Not Received yet</v>
      </c>
      <c r="F3561">
        <v>396414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 t="str">
        <v>Not Received yet</v>
      </c>
      <c r="F3562">
        <v>400129</v>
      </c>
      <c r="G3562">
        <v>1</v>
      </c>
      <c r="H3562">
        <v>1</v>
      </c>
      <c r="I3562">
        <v>0</v>
      </c>
      <c r="J3562" t="str">
        <v>Delhi</v>
      </c>
      <c r="K3562" t="str">
        <v>Porter (not received yet)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 t="str">
        <v>Not Received yet</v>
      </c>
      <c r="F3563">
        <v>400218</v>
      </c>
      <c r="G3563">
        <v>2</v>
      </c>
      <c r="H3563">
        <v>2</v>
      </c>
      <c r="I3563">
        <v>0</v>
      </c>
      <c r="J3563" t="str">
        <v>Gujrat</v>
      </c>
      <c r="K3563" t="str">
        <v>Wednesday (22-10-25)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 t="str">
        <v>Not Received yet</v>
      </c>
      <c r="F3564">
        <v>400508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 t="str">
        <v>Not Received yet</v>
      </c>
      <c r="F3565">
        <v>400522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 t="str">
        <v>Not Received yet</v>
      </c>
      <c r="F3566">
        <v>400524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 t="str">
        <v>Not Received yet</v>
      </c>
      <c r="F3567">
        <v>400551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 t="str">
        <v>Not Received yet</v>
      </c>
      <c r="F3568">
        <v>400932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 t="str">
        <v>Not Received yet</v>
      </c>
      <c r="F3569">
        <v>405301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 t="str">
        <v>Not Received yet</v>
      </c>
      <c r="F3570">
        <v>405706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 t="str">
        <v>Not Received yet</v>
      </c>
      <c r="F3571">
        <v>406001</v>
      </c>
      <c r="G3571">
        <v>1</v>
      </c>
      <c r="H3571">
        <v>1</v>
      </c>
      <c r="I3571">
        <v>0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 t="str">
        <v>Not Received yet</v>
      </c>
      <c r="F3572">
        <v>406416</v>
      </c>
      <c r="G3572">
        <v>1</v>
      </c>
      <c r="H3572">
        <v>1</v>
      </c>
      <c r="I3572">
        <v>0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 t="str">
        <v>Not Received yet</v>
      </c>
      <c r="F3573">
        <v>406516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 t="str">
        <v>Not Received yet</v>
      </c>
      <c r="F3574">
        <v>406606</v>
      </c>
      <c r="G3574">
        <v>1</v>
      </c>
      <c r="H3574">
        <v>1</v>
      </c>
      <c r="I3574">
        <v>0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 t="str">
        <v>Not Received yet</v>
      </c>
      <c r="F3575">
        <v>410604</v>
      </c>
      <c r="G3575">
        <v>5</v>
      </c>
      <c r="H3575">
        <v>5</v>
      </c>
      <c r="I3575">
        <v>0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 t="str">
        <v>Not Received yet</v>
      </c>
      <c r="F3576">
        <v>420201</v>
      </c>
      <c r="G3576">
        <v>1</v>
      </c>
      <c r="H3576">
        <v>1</v>
      </c>
      <c r="I3576">
        <v>0</v>
      </c>
      <c r="J3576" t="str">
        <v>Pune</v>
      </c>
      <c r="K3576" t="str">
        <v>Wednesday (22-10-25)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 t="str">
        <v>Not Received yet</v>
      </c>
      <c r="F3577">
        <v>420301</v>
      </c>
      <c r="G3577">
        <v>1</v>
      </c>
      <c r="H3577">
        <v>1</v>
      </c>
      <c r="I3577">
        <v>0</v>
      </c>
      <c r="J3577" t="str">
        <v>Pune</v>
      </c>
      <c r="K3577" t="str">
        <v>Wednesday (22-10-25)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 t="str">
        <v>Not Received yet</v>
      </c>
      <c r="F3578">
        <v>420403</v>
      </c>
      <c r="G3578">
        <v>1</v>
      </c>
      <c r="H3578">
        <v>1</v>
      </c>
      <c r="I3578">
        <v>0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 t="str">
        <v>Not Received yet</v>
      </c>
      <c r="F3579">
        <v>420403</v>
      </c>
      <c r="G3579">
        <v>5</v>
      </c>
      <c r="H3579">
        <v>5</v>
      </c>
      <c r="I3579">
        <v>0</v>
      </c>
      <c r="J3579" t="str">
        <v>Banglore</v>
      </c>
      <c r="K3579" t="str">
        <v>Wednesday (22-10-25)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 t="str">
        <v>Not Received yet</v>
      </c>
      <c r="F3580">
        <v>420601</v>
      </c>
      <c r="G3580">
        <v>1</v>
      </c>
      <c r="H3580">
        <v>1</v>
      </c>
      <c r="I3580">
        <v>0</v>
      </c>
      <c r="J3580" t="str">
        <v>Pune</v>
      </c>
      <c r="K3580" t="str">
        <v>Wednesday (22-10-25)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 t="str">
        <v>Not Received yet</v>
      </c>
      <c r="F3581">
        <v>420601</v>
      </c>
      <c r="G3581">
        <v>1</v>
      </c>
      <c r="H3581">
        <v>1</v>
      </c>
      <c r="I3581">
        <v>0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 t="str">
        <v>Not Received yet</v>
      </c>
      <c r="F3582">
        <v>420701</v>
      </c>
      <c r="G3582">
        <v>1</v>
      </c>
      <c r="H3582">
        <v>1</v>
      </c>
      <c r="I3582">
        <v>0</v>
      </c>
      <c r="J3582" t="str">
        <v>Kolkata</v>
      </c>
      <c r="K3582" t="str">
        <v>Wednesday (22-10-25)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 t="str">
        <v>Not Received yet</v>
      </c>
      <c r="F3583">
        <v>420701</v>
      </c>
      <c r="G3583">
        <v>4</v>
      </c>
      <c r="H3583">
        <v>4</v>
      </c>
      <c r="I3583">
        <v>0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 t="str">
        <v>Not Received yet</v>
      </c>
      <c r="F3584">
        <v>422302</v>
      </c>
      <c r="G3584">
        <v>15</v>
      </c>
      <c r="H3584">
        <v>15</v>
      </c>
      <c r="I3584">
        <v>0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 t="str">
        <v>Not Received yet</v>
      </c>
      <c r="F3585">
        <v>422302</v>
      </c>
      <c r="G3585">
        <v>3</v>
      </c>
      <c r="H3585">
        <v>3</v>
      </c>
      <c r="I3585">
        <v>0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 t="str">
        <v>Not Received yet</v>
      </c>
      <c r="F3586">
        <v>422302</v>
      </c>
      <c r="G3586">
        <v>2</v>
      </c>
      <c r="H3586">
        <v>2</v>
      </c>
      <c r="I3586">
        <v>0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 t="str">
        <v>Not Received yet</v>
      </c>
      <c r="F3587">
        <v>422501</v>
      </c>
      <c r="G3587">
        <v>1</v>
      </c>
      <c r="H3587">
        <v>1</v>
      </c>
      <c r="I3587">
        <v>0</v>
      </c>
      <c r="J3587" t="str">
        <v>Pune</v>
      </c>
      <c r="K3587" t="str">
        <v>Wednesday (22-10-25)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 t="str">
        <v>Not Received yet</v>
      </c>
      <c r="F3588">
        <v>423101</v>
      </c>
      <c r="G3588">
        <v>5</v>
      </c>
      <c r="H3588">
        <v>5</v>
      </c>
      <c r="I3588">
        <v>0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 t="str">
        <v>Not Received yet</v>
      </c>
      <c r="F3589">
        <v>423102</v>
      </c>
      <c r="G3589">
        <v>3</v>
      </c>
      <c r="H3589">
        <v>3</v>
      </c>
      <c r="I3589">
        <v>0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 t="str">
        <v>Not Received yet</v>
      </c>
      <c r="F3590">
        <v>423105</v>
      </c>
      <c r="G3590">
        <v>2</v>
      </c>
      <c r="H3590">
        <v>2</v>
      </c>
      <c r="I3590">
        <v>0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 t="str">
        <v>Not Received yet</v>
      </c>
      <c r="F3591">
        <v>424401</v>
      </c>
      <c r="G3591">
        <v>1</v>
      </c>
      <c r="H3591">
        <v>1</v>
      </c>
      <c r="I3591">
        <v>0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 t="str">
        <v>Not Received yet</v>
      </c>
      <c r="F3592">
        <v>425501</v>
      </c>
      <c r="G3592">
        <v>1</v>
      </c>
      <c r="H3592">
        <v>1</v>
      </c>
      <c r="I3592">
        <v>0</v>
      </c>
      <c r="J3592" t="str">
        <v>Pune</v>
      </c>
      <c r="K3592" t="str">
        <v>Wednesday (22-10-25)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 t="str">
        <v>Not Received yet</v>
      </c>
      <c r="F3593">
        <v>426102</v>
      </c>
      <c r="G3593">
        <v>1</v>
      </c>
      <c r="H3593">
        <v>1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 t="str">
        <v>Not Received yet</v>
      </c>
      <c r="F3594">
        <v>426105</v>
      </c>
      <c r="G3594">
        <v>1</v>
      </c>
      <c r="H3594">
        <v>1</v>
      </c>
      <c r="I3594">
        <v>0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 t="str">
        <v>Not Received yet</v>
      </c>
      <c r="F3595">
        <v>426803</v>
      </c>
      <c r="G3595">
        <v>1</v>
      </c>
      <c r="H3595">
        <v>1</v>
      </c>
      <c r="I3595">
        <v>0</v>
      </c>
      <c r="J3595" t="str">
        <v>Pune</v>
      </c>
      <c r="K3595" t="str">
        <v>Wednesday (22-10-25)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 t="str">
        <v>Not Received yet</v>
      </c>
      <c r="F3596">
        <v>505008</v>
      </c>
      <c r="G3596">
        <v>1</v>
      </c>
      <c r="H3596">
        <v>1</v>
      </c>
      <c r="I3596">
        <v>0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 t="str">
        <v>Not Received yet</v>
      </c>
      <c r="F3597">
        <v>570204</v>
      </c>
      <c r="G3597">
        <v>1</v>
      </c>
      <c r="H3597">
        <v>1</v>
      </c>
      <c r="I3597">
        <v>0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 t="str">
        <v>Not Received yet</v>
      </c>
      <c r="F3598">
        <v>575306</v>
      </c>
      <c r="G3598">
        <v>1</v>
      </c>
      <c r="H3598">
        <v>1</v>
      </c>
      <c r="I3598">
        <v>0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 t="str">
        <v>Not Received yet</v>
      </c>
      <c r="F3599">
        <v>626812</v>
      </c>
      <c r="G3599">
        <v>8</v>
      </c>
      <c r="H3599">
        <v>8</v>
      </c>
      <c r="I3599">
        <v>0</v>
      </c>
      <c r="J3599" t="str">
        <v>Banglore</v>
      </c>
      <c r="K3599" t="str">
        <v>Wednesday (22-10-25)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 t="str">
        <v>Not Received yet</v>
      </c>
      <c r="F3600">
        <v>633603</v>
      </c>
      <c r="G3600">
        <v>1</v>
      </c>
      <c r="H3600">
        <v>1</v>
      </c>
      <c r="I3600">
        <v>0</v>
      </c>
      <c r="J3600" t="str">
        <v>Delhi</v>
      </c>
      <c r="K3600" t="str">
        <v>Porter (not received yet)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 t="str">
        <v>Not Received yet</v>
      </c>
      <c r="F3601">
        <v>640906</v>
      </c>
      <c r="G3601">
        <v>1</v>
      </c>
      <c r="H3601">
        <v>1</v>
      </c>
      <c r="I3601">
        <v>0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 t="str">
        <v>Not Received yet</v>
      </c>
      <c r="F3602">
        <v>640914</v>
      </c>
      <c r="G3602">
        <v>1</v>
      </c>
      <c r="H3602">
        <v>1</v>
      </c>
      <c r="I3602">
        <v>0</v>
      </c>
      <c r="J3602" t="str">
        <v>Delhi</v>
      </c>
      <c r="K3602" t="str">
        <v>Porter (not received yet)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 t="str">
        <v>Not Received yet</v>
      </c>
      <c r="F3603">
        <v>640914</v>
      </c>
      <c r="G3603">
        <v>2</v>
      </c>
      <c r="H3603">
        <v>2</v>
      </c>
      <c r="I3603">
        <v>0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 t="str">
        <v>Not Received yet</v>
      </c>
      <c r="F3604">
        <v>740809</v>
      </c>
      <c r="G3604">
        <v>1</v>
      </c>
      <c r="H3604">
        <v>1</v>
      </c>
      <c r="I3604">
        <v>0</v>
      </c>
      <c r="J3604" t="str">
        <v>Telangana</v>
      </c>
      <c r="K3604" t="str">
        <v>Wednesday (22-10-25)</v>
      </c>
    </row>
    <row r="3605" spans="1:11" x14ac:dyDescent="0.25">
      <c r="A3605">
        <v>0</v>
      </c>
      <c r="B3605">
        <v>0</v>
      </c>
      <c r="C3605">
        <v>0</v>
      </c>
      <c r="D3605" s="6">
        <v>0</v>
      </c>
      <c r="E3605" s="6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3730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3570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160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122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2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2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28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0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0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4985</v>
      </c>
      <c r="C39" s="37">
        <f t="shared" ca="1" si="0"/>
        <v>83934323.829999819</v>
      </c>
      <c r="D39" s="37">
        <f t="shared" ca="1" si="0"/>
        <v>4591</v>
      </c>
      <c r="E39" s="37">
        <f t="shared" ca="1" si="0"/>
        <v>80852321.71666652</v>
      </c>
      <c r="F39" s="37">
        <f t="shared" ca="1" si="0"/>
        <v>394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167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>
        <v>0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 t="str">
        <v>Dispatch Date</v>
      </c>
      <c r="B440" t="str">
        <v>Awb Number</v>
      </c>
      <c r="C440" t="str">
        <v>Docket Status</v>
      </c>
      <c r="D440" t="str">
        <v>Customer name</v>
      </c>
      <c r="E440" t="str">
        <v>Other</v>
      </c>
      <c r="F440" t="str">
        <v>Dispatch Date</v>
      </c>
    </row>
    <row r="441" spans="1:6" x14ac:dyDescent="0.25">
      <c r="A441" s="6">
        <v>45812</v>
      </c>
      <c r="B441" t="str">
        <v>BY HAND</v>
      </c>
      <c r="C441" t="str">
        <v>PRIYANKA MADAM</v>
      </c>
      <c r="D441" t="str">
        <v>ICGEB</v>
      </c>
      <c r="E441" t="str">
        <v>Other</v>
      </c>
      <c r="F441" t="str">
        <v>Wednesday</v>
      </c>
    </row>
    <row r="442" spans="1:6" x14ac:dyDescent="0.25">
      <c r="A442" s="6">
        <v>45840</v>
      </c>
      <c r="B442" t="str">
        <v>BY PORTER</v>
      </c>
      <c r="C442" t="str">
        <v>BY PORTER</v>
      </c>
      <c r="D442" t="str">
        <v>NDTL</v>
      </c>
      <c r="E442" t="str">
        <v>Other</v>
      </c>
      <c r="F442" t="str">
        <v>Wednesday</v>
      </c>
    </row>
    <row r="443" spans="1:6" x14ac:dyDescent="0.25">
      <c r="A443" s="6">
        <v>45894</v>
      </c>
      <c r="B443" t="str">
        <v>D3001955194</v>
      </c>
      <c r="C443" t="str">
        <v>Delivered</v>
      </c>
      <c r="D443" t="str">
        <v>IISER MOHALI</v>
      </c>
      <c r="E443" t="str">
        <v>DTDC</v>
      </c>
      <c r="F443" t="str">
        <v>Monday</v>
      </c>
    </row>
    <row r="444" spans="1:6" x14ac:dyDescent="0.25">
      <c r="A444" s="6">
        <v>45846</v>
      </c>
      <c r="B444" t="str">
        <v>D3001996933</v>
      </c>
      <c r="C444" t="str">
        <v>Delivered</v>
      </c>
      <c r="D444" t="str">
        <v>VECTOR</v>
      </c>
      <c r="E444" t="str">
        <v>DTDC</v>
      </c>
      <c r="F444" t="str">
        <v>Tuesday</v>
      </c>
    </row>
    <row r="445" spans="1:6" x14ac:dyDescent="0.25">
      <c r="A445" s="6">
        <v>45846</v>
      </c>
      <c r="B445" t="str">
        <v>D3001996934</v>
      </c>
      <c r="C445" t="str">
        <v>Delivered</v>
      </c>
      <c r="D445" t="str">
        <v>BIO SYSTEMS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D3001996935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45880</v>
      </c>
      <c r="B447" t="str">
        <v>D3001997013</v>
      </c>
      <c r="C447" t="str">
        <v>Delivered</v>
      </c>
      <c r="D447" t="str">
        <v>RESEARCH WORLD</v>
      </c>
      <c r="E447" t="str">
        <v>DTDC</v>
      </c>
      <c r="F447" t="str">
        <v>Monday</v>
      </c>
    </row>
    <row r="448" spans="1:6" x14ac:dyDescent="0.25">
      <c r="A448" s="6">
        <v>45880</v>
      </c>
      <c r="B448" t="str">
        <v>D3001997014</v>
      </c>
      <c r="C448" t="str">
        <v>Delivered</v>
      </c>
      <c r="D448" t="str">
        <v>IMTECH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D3001997015</v>
      </c>
      <c r="C449" t="str">
        <v>Delivered</v>
      </c>
      <c r="D449" t="str">
        <v>IIT-ROORKE</v>
      </c>
      <c r="E449" t="str">
        <v>DTDC</v>
      </c>
      <c r="F449" t="str">
        <v>Monday</v>
      </c>
    </row>
    <row r="450" spans="1:6" x14ac:dyDescent="0.25">
      <c r="A450" s="6">
        <v>45887</v>
      </c>
      <c r="B450" t="str">
        <v>D3001997017</v>
      </c>
      <c r="C450" t="str">
        <v>Delivered</v>
      </c>
      <c r="D450" t="str">
        <v>Essence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D3001997018</v>
      </c>
      <c r="C451" t="str">
        <v>Delivered</v>
      </c>
      <c r="D451" t="str">
        <v>MEDLIFE</v>
      </c>
      <c r="E451" t="str">
        <v>DTDC</v>
      </c>
      <c r="F451" t="str">
        <v>Monday</v>
      </c>
    </row>
    <row r="452" spans="1:6" x14ac:dyDescent="0.25">
      <c r="A452" s="6">
        <v>45836</v>
      </c>
      <c r="B452" t="str">
        <v>D3002213696</v>
      </c>
      <c r="C452" t="str">
        <v>Delivered</v>
      </c>
      <c r="D452" t="str">
        <v>SOHST</v>
      </c>
      <c r="E452" t="str">
        <v>DTDC</v>
      </c>
      <c r="F452" t="str">
        <v>Saturday</v>
      </c>
    </row>
    <row r="453" spans="1:6" x14ac:dyDescent="0.25">
      <c r="A453" s="6">
        <v>45846</v>
      </c>
      <c r="B453" t="str">
        <v>D3002213697</v>
      </c>
      <c r="C453" t="str">
        <v>Delivered</v>
      </c>
      <c r="D453" t="str">
        <v>RESEARCH</v>
      </c>
      <c r="E453" t="str">
        <v>DTDC</v>
      </c>
      <c r="F453" t="str">
        <v>Tuesday</v>
      </c>
    </row>
    <row r="454" spans="1:6" x14ac:dyDescent="0.25">
      <c r="A454" s="6">
        <v>45832</v>
      </c>
      <c r="B454" t="str">
        <v>D3002213704</v>
      </c>
      <c r="C454" t="str">
        <v>Delivered</v>
      </c>
      <c r="D454" t="str">
        <v>MEDLIFE</v>
      </c>
      <c r="E454" t="str">
        <v>DTDC</v>
      </c>
      <c r="F454" t="str">
        <v>Tuesday</v>
      </c>
    </row>
    <row r="455" spans="1:6" x14ac:dyDescent="0.25">
      <c r="A455" s="6">
        <v>45829</v>
      </c>
      <c r="B455" t="str">
        <v>D3002213705</v>
      </c>
      <c r="C455" t="str">
        <v>Delivered</v>
      </c>
      <c r="D455" t="str">
        <v>Imtech</v>
      </c>
      <c r="E455" t="str">
        <v>DTDC</v>
      </c>
      <c r="F455" t="str">
        <v>Saturday</v>
      </c>
    </row>
    <row r="456" spans="1:6" x14ac:dyDescent="0.25">
      <c r="A456" s="6">
        <v>45867</v>
      </c>
      <c r="B456" t="str">
        <v>D3002709220</v>
      </c>
      <c r="C456" t="str">
        <v>Delivered</v>
      </c>
      <c r="D456" t="str">
        <v>IMTECH</v>
      </c>
      <c r="E456" t="str">
        <v>DTDC</v>
      </c>
      <c r="F456" t="str">
        <v>Tuesday</v>
      </c>
    </row>
    <row r="457" spans="1:6" x14ac:dyDescent="0.25">
      <c r="A457" s="6">
        <v>45852</v>
      </c>
      <c r="B457" t="str">
        <v>D3002709675</v>
      </c>
      <c r="C457" t="str">
        <v>Delivered</v>
      </c>
      <c r="D457" t="str">
        <v>Medlife</v>
      </c>
      <c r="E457" t="str">
        <v>DTDC</v>
      </c>
      <c r="F457" t="str">
        <v>Monday</v>
      </c>
    </row>
    <row r="458" spans="1:6" x14ac:dyDescent="0.25">
      <c r="A458" s="6">
        <v>45852</v>
      </c>
      <c r="B458" t="str">
        <v>D3002709676</v>
      </c>
      <c r="C458" t="str">
        <v>Delivered</v>
      </c>
      <c r="D458" t="str">
        <v>IMTECH</v>
      </c>
      <c r="E458" t="str">
        <v>DTDC</v>
      </c>
      <c r="F458" t="str">
        <v>Monday</v>
      </c>
    </row>
    <row r="459" spans="1:6" x14ac:dyDescent="0.25">
      <c r="A459" s="6">
        <v>45860</v>
      </c>
      <c r="B459" t="str">
        <v>D3002709684</v>
      </c>
      <c r="C459" t="str">
        <v>Delivered</v>
      </c>
      <c r="D459" t="str">
        <v>IMTECH</v>
      </c>
      <c r="E459" t="str">
        <v>DTDC</v>
      </c>
      <c r="F459" t="str">
        <v>Tuesday</v>
      </c>
    </row>
    <row r="460" spans="1:6" x14ac:dyDescent="0.25">
      <c r="A460" s="6">
        <v>45860</v>
      </c>
      <c r="B460" t="str">
        <v>D3002709685</v>
      </c>
      <c r="C460" t="str">
        <v>Delivered</v>
      </c>
      <c r="D460" t="str">
        <v>Essence</v>
      </c>
      <c r="E460" t="str">
        <v>DTDC</v>
      </c>
      <c r="F460" t="str">
        <v>Tuesday</v>
      </c>
    </row>
    <row r="461" spans="1:6" x14ac:dyDescent="0.25">
      <c r="A461" s="6">
        <v>45867</v>
      </c>
      <c r="B461" t="str">
        <v>D3002864036</v>
      </c>
      <c r="C461" t="str">
        <v>Delivered</v>
      </c>
      <c r="D461" t="str">
        <v>MEDLIFE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D3002864037</v>
      </c>
      <c r="C462" t="str">
        <v>Delivered</v>
      </c>
      <c r="D462" t="str">
        <v>IMTECH</v>
      </c>
      <c r="E462" t="str">
        <v>DTDC</v>
      </c>
      <c r="F462" t="str">
        <v>Tuesday</v>
      </c>
    </row>
    <row r="463" spans="1:6" x14ac:dyDescent="0.25">
      <c r="A463" s="6">
        <v>45873</v>
      </c>
      <c r="B463" t="str">
        <v>D3002864041</v>
      </c>
      <c r="C463" t="str">
        <v>Delivered</v>
      </c>
      <c r="D463" t="str">
        <v>POOJA TRADERS</v>
      </c>
      <c r="E463" t="str">
        <v>DTDC</v>
      </c>
      <c r="F463" t="str">
        <v>Monday</v>
      </c>
    </row>
    <row r="464" spans="1:6" x14ac:dyDescent="0.25">
      <c r="A464" s="6">
        <v>45871</v>
      </c>
      <c r="B464" t="str">
        <v>D3002864042</v>
      </c>
      <c r="C464" t="str">
        <v>Delivered</v>
      </c>
      <c r="D464" t="str">
        <v>Medlife</v>
      </c>
      <c r="E464" t="str">
        <v>DTDC</v>
      </c>
      <c r="F464" t="str">
        <v>Saturday</v>
      </c>
    </row>
    <row r="465" spans="1:6" x14ac:dyDescent="0.25">
      <c r="A465" s="6">
        <v>45875</v>
      </c>
      <c r="B465" t="str">
        <v>D3002864046</v>
      </c>
      <c r="C465" t="str">
        <v>Delivered</v>
      </c>
      <c r="D465" t="str">
        <v>MEDLIFE</v>
      </c>
      <c r="E465" t="str">
        <v>DTDC</v>
      </c>
      <c r="F465" t="str">
        <v>Wednesday</v>
      </c>
    </row>
    <row r="466" spans="1:6" x14ac:dyDescent="0.25">
      <c r="A466" s="6">
        <v>45901</v>
      </c>
      <c r="B466" t="str">
        <v>D3002950334</v>
      </c>
      <c r="C466" t="str">
        <v>Delivered</v>
      </c>
      <c r="D466" t="str">
        <v>IISER MOHALI</v>
      </c>
      <c r="E466" t="str">
        <v>DTDC</v>
      </c>
      <c r="F466" t="str">
        <v>Monday</v>
      </c>
    </row>
    <row r="467" spans="1:6" x14ac:dyDescent="0.25">
      <c r="A467" s="6">
        <v>45908</v>
      </c>
      <c r="B467" t="str">
        <v>D3002950414</v>
      </c>
      <c r="C467" t="str">
        <v>Delivered</v>
      </c>
      <c r="D467" t="str">
        <v>RESEARCH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D3002950415</v>
      </c>
      <c r="C468" t="str">
        <v>Delivered</v>
      </c>
      <c r="D468" t="str">
        <v>IISER MOHALI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D3002950416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D3002950417</v>
      </c>
      <c r="C470" t="str">
        <v>Delivered</v>
      </c>
      <c r="D470" t="str">
        <v>ESSENCE</v>
      </c>
      <c r="E470" t="str">
        <v>DTDC</v>
      </c>
      <c r="F470" t="str">
        <v>Monday</v>
      </c>
    </row>
    <row r="471" spans="1:6" x14ac:dyDescent="0.25">
      <c r="A471" s="6">
        <v>45913</v>
      </c>
      <c r="B471" t="str">
        <v>D3003568451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45915</v>
      </c>
      <c r="B472" t="str">
        <v>D3003568486</v>
      </c>
      <c r="C472" t="str">
        <v>Delivered</v>
      </c>
      <c r="D472" t="str">
        <v>IMTECH</v>
      </c>
      <c r="E472" t="str">
        <v>DTDC</v>
      </c>
      <c r="F472" t="str">
        <v>Monday</v>
      </c>
    </row>
    <row r="473" spans="1:6" x14ac:dyDescent="0.25">
      <c r="A473" s="6">
        <v>45915</v>
      </c>
      <c r="B473" t="str">
        <v>D3003568487</v>
      </c>
      <c r="C473" t="str">
        <v>Delivered</v>
      </c>
      <c r="D473" t="str">
        <v>RESEARCH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D3003568488</v>
      </c>
      <c r="C474" t="str">
        <v>Delivered</v>
      </c>
      <c r="D474" t="str">
        <v>VECTOR</v>
      </c>
      <c r="E474" t="str">
        <v>DTDC</v>
      </c>
      <c r="F474" t="str">
        <v>Monday</v>
      </c>
    </row>
    <row r="475" spans="1:6" x14ac:dyDescent="0.25">
      <c r="A475" s="6">
        <v>45927</v>
      </c>
      <c r="B475" t="str">
        <v>D3003710005</v>
      </c>
      <c r="C475" t="str">
        <v>Delivered</v>
      </c>
      <c r="D475" t="str">
        <v>INFINITY</v>
      </c>
      <c r="E475" t="str">
        <v>DTDC</v>
      </c>
      <c r="F475" t="str">
        <v>Saturday</v>
      </c>
    </row>
    <row r="476" spans="1:6" x14ac:dyDescent="0.25">
      <c r="A476" s="6">
        <v>45927</v>
      </c>
      <c r="B476" t="str">
        <v>D3003710006</v>
      </c>
      <c r="C476" t="str">
        <v>Delivered</v>
      </c>
      <c r="D476" t="str">
        <v>MEDLIFE</v>
      </c>
      <c r="E476" t="str">
        <v>DTDC</v>
      </c>
      <c r="F476" t="str">
        <v>Saturday</v>
      </c>
    </row>
    <row r="477" spans="1:6" x14ac:dyDescent="0.25">
      <c r="A477" s="6">
        <v>45934</v>
      </c>
      <c r="B477" t="str">
        <v>D3003710010</v>
      </c>
      <c r="C477" t="str">
        <v>Delivered</v>
      </c>
      <c r="D477" t="str">
        <v>Vector</v>
      </c>
      <c r="E477" t="str">
        <v>DTDC</v>
      </c>
      <c r="F477" t="str">
        <v>Saturday</v>
      </c>
    </row>
    <row r="478" spans="1:6" x14ac:dyDescent="0.25">
      <c r="A478" s="6">
        <v>45937</v>
      </c>
      <c r="B478" t="str">
        <v>D3003710012</v>
      </c>
      <c r="C478" t="str">
        <v>Delivered</v>
      </c>
      <c r="D478" t="str">
        <v>PATANJALI</v>
      </c>
      <c r="E478" t="str">
        <v>DTDC</v>
      </c>
      <c r="F478" t="str">
        <v>Tuesday</v>
      </c>
    </row>
    <row r="479" spans="1:6" x14ac:dyDescent="0.25">
      <c r="A479" s="6">
        <v>45937</v>
      </c>
      <c r="B479" t="str">
        <v>D3003710013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45936</v>
      </c>
      <c r="B480" t="str">
        <v>D3003710017</v>
      </c>
      <c r="C480" t="str">
        <v>Delivered</v>
      </c>
      <c r="D480" t="str">
        <v>IISER MOHALI</v>
      </c>
      <c r="E480" t="str">
        <v>DTDC</v>
      </c>
      <c r="F480" t="str">
        <v>Monday</v>
      </c>
    </row>
    <row r="481" spans="1:6" x14ac:dyDescent="0.25">
      <c r="A481" s="6">
        <v>45933</v>
      </c>
      <c r="B481" t="str">
        <v>D3003710018</v>
      </c>
      <c r="C481" t="str">
        <v>Delivered</v>
      </c>
      <c r="D481" t="str">
        <v>Aiims Bhatinda</v>
      </c>
      <c r="E481" t="str">
        <v>DTDC</v>
      </c>
      <c r="F481" t="str">
        <v>Friday</v>
      </c>
    </row>
    <row r="482" spans="1:6" x14ac:dyDescent="0.25">
      <c r="A482" s="6">
        <v>45868</v>
      </c>
      <c r="B482" t="str">
        <v>Expired</v>
      </c>
      <c r="C482" t="str">
        <v>Expired</v>
      </c>
      <c r="D482" t="str">
        <v>EXPIRED</v>
      </c>
      <c r="E482" t="str">
        <v>Other</v>
      </c>
      <c r="F482" t="str">
        <v>Wednesday</v>
      </c>
    </row>
    <row r="483" spans="1:6" x14ac:dyDescent="0.25">
      <c r="A483" s="6">
        <v>0</v>
      </c>
      <c r="B483" t="str">
        <v>PORTER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WILL BE BILLED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with M Bio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2025-10-17T12:18:40Z</dcterms:modified>
  <cp:contentStatus/>
</cp:coreProperties>
</file>